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cuments\STW\"/>
    </mc:Choice>
  </mc:AlternateContent>
  <xr:revisionPtr revIDLastSave="0" documentId="8_{004D73C7-294D-4163-921A-335A8279B133}" xr6:coauthVersionLast="33" xr6:coauthVersionMax="33" xr10:uidLastSave="{00000000-0000-0000-0000-000000000000}"/>
  <bookViews>
    <workbookView xWindow="0" yWindow="0" windowWidth="19200" windowHeight="6720" xr2:uid="{00000000-000D-0000-FFFF-FFFF00000000}"/>
  </bookViews>
  <sheets>
    <sheet name="Trainingen" sheetId="2" r:id="rId1"/>
    <sheet name="Controle" sheetId="4" r:id="rId2"/>
    <sheet name="Trainingsvormen" sheetId="3" r:id="rId3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C15" i="4"/>
  <c r="M5" i="2"/>
  <c r="M6" i="2"/>
  <c r="L5" i="2"/>
  <c r="L6" i="2"/>
  <c r="C5" i="2"/>
  <c r="C6" i="2"/>
  <c r="B5" i="2"/>
  <c r="B6" i="2"/>
  <c r="C26" i="4"/>
  <c r="C25" i="4"/>
  <c r="C24" i="4"/>
  <c r="C23" i="4"/>
  <c r="C22" i="4"/>
  <c r="C21" i="4"/>
  <c r="C20" i="4"/>
  <c r="C19" i="4"/>
  <c r="C18" i="4"/>
  <c r="C17" i="4"/>
  <c r="C16" i="4"/>
  <c r="K15" i="4"/>
  <c r="K16" i="4"/>
  <c r="K17" i="4"/>
  <c r="K18" i="4"/>
  <c r="K19" i="4"/>
  <c r="K20" i="4"/>
  <c r="K21" i="4"/>
  <c r="K22" i="4"/>
  <c r="K23" i="4"/>
  <c r="K24" i="4"/>
  <c r="K25" i="4"/>
  <c r="K26" i="4"/>
  <c r="AB5" i="2"/>
  <c r="W5" i="2"/>
  <c r="R5" i="2"/>
  <c r="C7" i="2"/>
  <c r="C8" i="2"/>
  <c r="C9" i="2"/>
  <c r="C10" i="2"/>
  <c r="C11" i="2"/>
  <c r="C12" i="2"/>
  <c r="B7" i="2"/>
  <c r="B8" i="2"/>
  <c r="B9" i="2"/>
  <c r="B10" i="2"/>
  <c r="B11" i="2"/>
  <c r="B12" i="2"/>
  <c r="B13" i="2"/>
  <c r="B14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H25" i="2"/>
  <c r="H26" i="2"/>
  <c r="H27" i="2"/>
  <c r="H28" i="2"/>
  <c r="H29" i="2"/>
  <c r="H30" i="2"/>
  <c r="H31" i="2"/>
  <c r="H32" i="2"/>
  <c r="H33" i="2"/>
  <c r="H34" i="2"/>
  <c r="G26" i="4"/>
  <c r="G25" i="4"/>
  <c r="G24" i="4"/>
  <c r="G23" i="4"/>
  <c r="G22" i="4"/>
  <c r="G21" i="4"/>
  <c r="G20" i="4"/>
  <c r="G19" i="4"/>
  <c r="G18" i="4"/>
  <c r="G17" i="4"/>
  <c r="G16" i="4"/>
  <c r="G15" i="4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G25" i="2"/>
  <c r="G26" i="2"/>
  <c r="G27" i="2"/>
  <c r="G28" i="2"/>
  <c r="G29" i="2"/>
  <c r="G30" i="2"/>
  <c r="G31" i="2"/>
  <c r="G32" i="2"/>
  <c r="G33" i="2"/>
  <c r="G3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O15" i="4"/>
  <c r="P17" i="4"/>
  <c r="S15" i="4"/>
  <c r="T17" i="4"/>
  <c r="W15" i="4"/>
  <c r="W27" i="4"/>
  <c r="O16" i="4"/>
  <c r="S16" i="4"/>
  <c r="W16" i="4"/>
  <c r="O17" i="4"/>
  <c r="S17" i="4"/>
  <c r="W17" i="4"/>
  <c r="O18" i="4"/>
  <c r="P20" i="4"/>
  <c r="S18" i="4"/>
  <c r="T20" i="4"/>
  <c r="W18" i="4"/>
  <c r="X20" i="4"/>
  <c r="O19" i="4"/>
  <c r="S19" i="4"/>
  <c r="W19" i="4"/>
  <c r="O20" i="4"/>
  <c r="S20" i="4"/>
  <c r="W20" i="4"/>
  <c r="O21" i="4"/>
  <c r="S21" i="4"/>
  <c r="T22" i="4"/>
  <c r="W21" i="4"/>
  <c r="X22" i="4"/>
  <c r="O22" i="4"/>
  <c r="P22" i="4"/>
  <c r="S22" i="4"/>
  <c r="W22" i="4"/>
  <c r="O23" i="4"/>
  <c r="P26" i="4"/>
  <c r="S23" i="4"/>
  <c r="T26" i="4"/>
  <c r="W23" i="4"/>
  <c r="X26" i="4"/>
  <c r="O24" i="4"/>
  <c r="S24" i="4"/>
  <c r="W24" i="4"/>
  <c r="O25" i="4"/>
  <c r="S25" i="4"/>
  <c r="W25" i="4"/>
  <c r="O26" i="4"/>
  <c r="S26" i="4"/>
  <c r="W26" i="4"/>
  <c r="C27" i="4"/>
  <c r="H20" i="4"/>
  <c r="D26" i="4"/>
  <c r="L17" i="4"/>
  <c r="L20" i="4"/>
  <c r="L22" i="4"/>
  <c r="L26" i="4"/>
  <c r="H17" i="4"/>
  <c r="G27" i="4"/>
  <c r="O27" i="4"/>
  <c r="X17" i="4"/>
  <c r="D17" i="4"/>
  <c r="D20" i="4"/>
  <c r="H22" i="4"/>
  <c r="H26" i="4"/>
  <c r="D22" i="4"/>
  <c r="K27" i="4"/>
  <c r="S27" i="4"/>
</calcChain>
</file>

<file path=xl/sharedStrings.xml><?xml version="1.0" encoding="utf-8"?>
<sst xmlns="http://schemas.openxmlformats.org/spreadsheetml/2006/main" count="676" uniqueCount="290">
  <si>
    <t>TW</t>
  </si>
  <si>
    <t>IE</t>
  </si>
  <si>
    <t>DI</t>
  </si>
  <si>
    <t>-</t>
  </si>
  <si>
    <t>DF</t>
  </si>
  <si>
    <t>Snuv</t>
  </si>
  <si>
    <t>Tre</t>
  </si>
  <si>
    <t>Tbo</t>
  </si>
  <si>
    <t>duur extensief</t>
  </si>
  <si>
    <t>tempo herhaling</t>
  </si>
  <si>
    <t>reactie</t>
  </si>
  <si>
    <t>Kmax</t>
  </si>
  <si>
    <t>maximaal kracht</t>
  </si>
  <si>
    <t>coördinatie</t>
  </si>
  <si>
    <t>LD</t>
  </si>
  <si>
    <t>dynamisch rekken</t>
  </si>
  <si>
    <t>duur fartlek *)</t>
  </si>
  <si>
    <t>tempo wedstrijd</t>
  </si>
  <si>
    <t>acceleratie</t>
  </si>
  <si>
    <t>Kexp</t>
  </si>
  <si>
    <t>explosief kracht</t>
  </si>
  <si>
    <t>techniek rechte eind</t>
  </si>
  <si>
    <t>LS</t>
  </si>
  <si>
    <t>statisch rekken</t>
  </si>
  <si>
    <t>duur intensief</t>
  </si>
  <si>
    <t>maximale snelheid</t>
  </si>
  <si>
    <t>Ksni</t>
  </si>
  <si>
    <t>snelkracht interval</t>
  </si>
  <si>
    <t>techniek bocht</t>
  </si>
  <si>
    <t>interval extensief</t>
  </si>
  <si>
    <t>Ksns</t>
  </si>
  <si>
    <t>snelkracht snel</t>
  </si>
  <si>
    <t>interval blok</t>
  </si>
  <si>
    <t>Kuve</t>
  </si>
  <si>
    <t>kracht uithoudingsverm ext</t>
  </si>
  <si>
    <t>interval tempo</t>
  </si>
  <si>
    <t>Kuvd</t>
  </si>
  <si>
    <t>kracht uithoudingsverm duur</t>
  </si>
  <si>
    <t>*) duur fartlek: hetzelfde effect als duur extensief maar afwisselender, met diverse bovenstaande trainingsvormen in 1 training; aeroob met anaerobe pieken; spelvormen zijn mogelijk</t>
  </si>
  <si>
    <t>Ksta</t>
  </si>
  <si>
    <t>statische kracht</t>
  </si>
  <si>
    <t>Snmx</t>
  </si>
  <si>
    <t>Snre</t>
  </si>
  <si>
    <t>voorbereiding 1 (voorjaar; 12 weken)</t>
  </si>
  <si>
    <t>serierust
(SR)</t>
  </si>
  <si>
    <t>fh 70% AD, 
50% Pmax</t>
  </si>
  <si>
    <t>fh 70% AD 
met anaer.pieken</t>
  </si>
  <si>
    <t>fh boven AD, 
90-100% Pmax</t>
  </si>
  <si>
    <t>fh 80-90% 
Pmax constant</t>
  </si>
  <si>
    <t>voorbereiding 3 (herfstperiode; 7 weken)</t>
  </si>
  <si>
    <t>voorbereiding 4 (ijsgewenning; 6 weken)</t>
  </si>
  <si>
    <t>wedstrijdperiode 1 (6 weken)</t>
  </si>
  <si>
    <t>wedstrijdperiode 2 (12 weken)</t>
  </si>
  <si>
    <t>rustperiode (3 weken)</t>
  </si>
  <si>
    <t>10"-3'</t>
  </si>
  <si>
    <t>fh max, Pmax</t>
  </si>
  <si>
    <t>aanleren en verbeteren techniek van schaatsbeweging rechte eind</t>
  </si>
  <si>
    <t>herh.
per serie</t>
  </si>
  <si>
    <t>TH, IT, Snmx, Snac</t>
  </si>
  <si>
    <t>glycogeen</t>
  </si>
  <si>
    <t>24-48 uur</t>
  </si>
  <si>
    <t>20"-60"</t>
  </si>
  <si>
    <t>fh tot AD</t>
  </si>
  <si>
    <t>45"-3' (fh 130)</t>
  </si>
  <si>
    <t>max. 8</t>
  </si>
  <si>
    <t>Aer. UHV, hartprestatie, lonende pauze</t>
  </si>
  <si>
    <t>48 uur</t>
  </si>
  <si>
    <t>15"-45"</t>
  </si>
  <si>
    <t>30"-90"</t>
  </si>
  <si>
    <t>4-8</t>
  </si>
  <si>
    <t>2-4</t>
  </si>
  <si>
    <t>glycogeen anaer. lactisch</t>
  </si>
  <si>
    <t>48-72 uur tot 7 dgn</t>
  </si>
  <si>
    <t>45"-3'</t>
  </si>
  <si>
    <t>4'-8'</t>
  </si>
  <si>
    <t>6"-10"</t>
  </si>
  <si>
    <t>1'30"</t>
  </si>
  <si>
    <t>6'</t>
  </si>
  <si>
    <t>int. interval</t>
  </si>
  <si>
    <t>Max. en snelkracht</t>
  </si>
  <si>
    <t>15-12</t>
  </si>
  <si>
    <t>60-70%</t>
  </si>
  <si>
    <t>zeer snel</t>
  </si>
  <si>
    <t>3-4'</t>
  </si>
  <si>
    <t>snelheid</t>
  </si>
  <si>
    <t xml:space="preserve">Snelkracht bij ontwikkelde maximaalkracht </t>
  </si>
  <si>
    <t>30-15</t>
  </si>
  <si>
    <t>40-60%</t>
  </si>
  <si>
    <t>snel</t>
  </si>
  <si>
    <t>1-3'</t>
  </si>
  <si>
    <t xml:space="preserve">duurvermogen </t>
  </si>
  <si>
    <t>DI, DF, IE</t>
  </si>
  <si>
    <t xml:space="preserve">DI, Snuv, IB, IT </t>
  </si>
  <si>
    <t>pieken boven anaerobe drempel 10"-30"</t>
  </si>
  <si>
    <t>10'-60'</t>
  </si>
  <si>
    <t>nvt</t>
  </si>
  <si>
    <t>10'-30'</t>
  </si>
  <si>
    <t>Anaer. Vermogen, omzetsnelheid</t>
  </si>
  <si>
    <t>glycolyse alactisch/lactisch</t>
  </si>
  <si>
    <t>72 uur</t>
  </si>
  <si>
    <t>westrijdduur</t>
  </si>
  <si>
    <t>&gt; 30'</t>
  </si>
  <si>
    <t>1-3</t>
  </si>
  <si>
    <t>Aer.+Anaer. Capaciteit, melkzuurtolerantie, pijngrens</t>
  </si>
  <si>
    <t>Aer.+Anaer. Glycolyse</t>
  </si>
  <si>
    <t>Snelheid</t>
  </si>
  <si>
    <t>duur arbeid</t>
  </si>
  <si>
    <t>herhalingen</t>
  </si>
  <si>
    <t>uitvoering</t>
  </si>
  <si>
    <t>hersteltijd</t>
  </si>
  <si>
    <t>snelheid UHV/tempo kort</t>
  </si>
  <si>
    <t>tempo kort</t>
  </si>
  <si>
    <t>tot 6"</t>
  </si>
  <si>
    <t>1'-6'</t>
  </si>
  <si>
    <t>6-20x</t>
  </si>
  <si>
    <t>starten</t>
  </si>
  <si>
    <t>1"-20"</t>
  </si>
  <si>
    <t>1'30"-6'</t>
  </si>
  <si>
    <t>tot 6x</t>
  </si>
  <si>
    <t>1 tot 4x</t>
  </si>
  <si>
    <t>Anaer. alact. vermogen, training zenuwsysteem, explosief P</t>
  </si>
  <si>
    <t>herhaling</t>
  </si>
  <si>
    <t>UHV = uithoudingsvermogen</t>
  </si>
  <si>
    <t>Kracht</t>
  </si>
  <si>
    <t>bewegingssnelheid</t>
  </si>
  <si>
    <t>langzaam</t>
  </si>
  <si>
    <t>3-5</t>
  </si>
  <si>
    <t>Max. en absolute kracht</t>
  </si>
  <si>
    <t>anaer. Glycolyse</t>
  </si>
  <si>
    <t>8-1</t>
  </si>
  <si>
    <t>ext. interval</t>
  </si>
  <si>
    <t>Kracht UHV voor grote krachtsinzet per beweging</t>
  </si>
  <si>
    <t>aer. glycolyse</t>
  </si>
  <si>
    <t>24 uur</t>
  </si>
  <si>
    <t>40-30</t>
  </si>
  <si>
    <t>25-40%</t>
  </si>
  <si>
    <t>0-1'</t>
  </si>
  <si>
    <t>duur</t>
  </si>
  <si>
    <t>Kracht UHV voor kleine krachtsinzet per beweging</t>
  </si>
  <si>
    <t>30"</t>
  </si>
  <si>
    <t>Statische kracht</t>
  </si>
  <si>
    <t>Coördinatie en Techniek</t>
  </si>
  <si>
    <t>divers</t>
  </si>
  <si>
    <t>beheerst</t>
  </si>
  <si>
    <t>techniek, duurvermogen, snelheid</t>
  </si>
  <si>
    <t>techniek, snelheid</t>
  </si>
  <si>
    <t>ijsgewenning, techniek, duurvermogen</t>
  </si>
  <si>
    <t>wedstrijd 1</t>
  </si>
  <si>
    <t>wedstrijd 2</t>
  </si>
  <si>
    <t>trainingsvormen per periode</t>
  </si>
  <si>
    <t>periode-indeling</t>
  </si>
  <si>
    <t>80-100%</t>
  </si>
  <si>
    <t>maximaal</t>
  </si>
  <si>
    <t>5-6'</t>
  </si>
  <si>
    <t>2-6</t>
  </si>
  <si>
    <t>70-80%</t>
  </si>
  <si>
    <t>zeer snel/explosief</t>
  </si>
  <si>
    <t>4-5'</t>
  </si>
  <si>
    <t>bos</t>
  </si>
  <si>
    <t>fiets</t>
  </si>
  <si>
    <t>verbeteren, coördinatie, organisatie, en controle van spieren</t>
  </si>
  <si>
    <t>schaatshouding</t>
  </si>
  <si>
    <t>25-60%</t>
  </si>
  <si>
    <t>afzet</t>
  </si>
  <si>
    <t>bijhalen/plaatsen</t>
  </si>
  <si>
    <t>armzwaai</t>
  </si>
  <si>
    <t>bewegen van romp</t>
  </si>
  <si>
    <t>techniek start</t>
  </si>
  <si>
    <t>Tst</t>
  </si>
  <si>
    <t>start</t>
  </si>
  <si>
    <t>Lenigheid</t>
  </si>
  <si>
    <t>diverse vormen</t>
  </si>
  <si>
    <t>ontspanning agonisten-antagonisten, info toestand spier</t>
  </si>
  <si>
    <t>enkel/voet</t>
  </si>
  <si>
    <t>knie</t>
  </si>
  <si>
    <t>heup</t>
  </si>
  <si>
    <t>romp/wervelkolom</t>
  </si>
  <si>
    <t>Anaer. cap., lact.buffer, O2 schuld+opname, melkzuurtolerantie, pijngrens</t>
  </si>
  <si>
    <t>Max. en explosieve kracht</t>
  </si>
  <si>
    <t>anaer. glycolyse</t>
  </si>
  <si>
    <t>48-72 uur</t>
  </si>
  <si>
    <t>12-8</t>
  </si>
  <si>
    <t>duurvermogen, snelheid en int lange intervals</t>
  </si>
  <si>
    <t>6 p. spiergroep</t>
  </si>
  <si>
    <t>SR</t>
  </si>
  <si>
    <t>mei</t>
  </si>
  <si>
    <t>IT</t>
  </si>
  <si>
    <t>IB</t>
  </si>
  <si>
    <t>Co</t>
  </si>
  <si>
    <t>DE</t>
  </si>
  <si>
    <t>TH</t>
  </si>
  <si>
    <t>fh= hartslagfrequentie in slagen per minuut</t>
  </si>
  <si>
    <t>jun</t>
  </si>
  <si>
    <t>jul</t>
  </si>
  <si>
    <t>apr</t>
  </si>
  <si>
    <t>aug</t>
  </si>
  <si>
    <t>sep</t>
  </si>
  <si>
    <t>periode</t>
  </si>
  <si>
    <t>extra aandacht voor</t>
  </si>
  <si>
    <t>nadruk op trainingsvormen</t>
  </si>
  <si>
    <t>uitrusten en herstellen</t>
  </si>
  <si>
    <t>%</t>
  </si>
  <si>
    <t>vorm</t>
  </si>
  <si>
    <t>training</t>
  </si>
  <si>
    <t>gebruikte afkortingen</t>
  </si>
  <si>
    <t>AD= Anaerobe drempel</t>
  </si>
  <si>
    <t>Pmax = maximaal vermogen</t>
  </si>
  <si>
    <t>starten
versnellen
steigerung</t>
  </si>
  <si>
    <t>20'-90'</t>
  </si>
  <si>
    <t>aanleren/verbeteren starttechniek en schaatsbeweging erop volgend</t>
  </si>
  <si>
    <t>aanleren en verbeteren techniek van schaatsbeweging in de bocht</t>
  </si>
  <si>
    <t>Overzicht trainingsvormen</t>
  </si>
  <si>
    <t>Anaer. alact. cap.,reactiesnelheid, conditionering, fosfaatpool</t>
  </si>
  <si>
    <t>voorbereiding 2 (zomerperiode; 6 weken)</t>
  </si>
  <si>
    <t>intervals en snelheid</t>
  </si>
  <si>
    <t>Snac</t>
  </si>
  <si>
    <t>Conditie</t>
  </si>
  <si>
    <t>trainingsvorm</t>
  </si>
  <si>
    <t>afkorting</t>
  </si>
  <si>
    <t>duur arbeid (A)</t>
  </si>
  <si>
    <t>intensiteit</t>
  </si>
  <si>
    <t>rust (R)</t>
  </si>
  <si>
    <t>series</t>
  </si>
  <si>
    <t>effect</t>
  </si>
  <si>
    <t>energiesysteem</t>
  </si>
  <si>
    <t>hersteltijd (H)</t>
  </si>
  <si>
    <t>1-2</t>
  </si>
  <si>
    <t>Aer.UHV, Ventilatie, Circulatie, V-hart, O2-opname, capillarisatie</t>
  </si>
  <si>
    <t>vetzuren</t>
  </si>
  <si>
    <t>12-24 uur</t>
  </si>
  <si>
    <t>4'-6'</t>
  </si>
  <si>
    <t>2-5</t>
  </si>
  <si>
    <t>vetzuren+glycogeen</t>
  </si>
  <si>
    <t>4'-20'</t>
  </si>
  <si>
    <t>fh 80-100% AD</t>
  </si>
  <si>
    <t>5' (4'A) tot 15' (20')</t>
  </si>
  <si>
    <t>2-8</t>
  </si>
  <si>
    <t>Aer.UHV, glycogeenstapeling</t>
  </si>
  <si>
    <t>voorb.ding 1</t>
  </si>
  <si>
    <t>voorb.ding 2</t>
  </si>
  <si>
    <t>voorb.ding 3</t>
  </si>
  <si>
    <t>voorb. ding 4</t>
  </si>
  <si>
    <t>duur fartlek</t>
  </si>
  <si>
    <t>Interval extensief</t>
  </si>
  <si>
    <t>tempo wedstrijd (alle systemn</t>
  </si>
  <si>
    <t>Snelheiduithoudingsvermogen</t>
  </si>
  <si>
    <t>Reactiesnelheid</t>
  </si>
  <si>
    <t>Accelatiesnelheid</t>
  </si>
  <si>
    <t>Snelheid maximaal</t>
  </si>
  <si>
    <t xml:space="preserve">Van Tempo- en Snelheidstrainingen wordt aangeraden maximaal 2 per week te doen, wedstrijd telt daarbij ook mee.  </t>
  </si>
  <si>
    <t>Hersteltijd globaal 48-72 uur</t>
  </si>
  <si>
    <t>overzicht trainingsvormen STW  (nadere info bij trainers of Elementaire Trainingsleer Tj. Kloosterboer)</t>
  </si>
  <si>
    <t>aeroob systeem (pols (hf &lt; AD)</t>
  </si>
  <si>
    <t>lactaatsysteem (20"-3') hfmx,Pmx</t>
  </si>
  <si>
    <t xml:space="preserve">fosfaatsysteem &lt;6"snac&lt;20" </t>
  </si>
  <si>
    <t>voorbereiding 3 (herfstperiode;6 weken)</t>
  </si>
  <si>
    <t>Geen Training</t>
  </si>
  <si>
    <t>skeeler</t>
  </si>
  <si>
    <t>JJ Classic</t>
  </si>
  <si>
    <t>fietsweekend STW</t>
  </si>
  <si>
    <t>Pinksteren</t>
  </si>
  <si>
    <t xml:space="preserve">fiets </t>
  </si>
  <si>
    <t>za</t>
  </si>
  <si>
    <t>di</t>
  </si>
  <si>
    <t>Jaarplan STW zomer 2017</t>
  </si>
  <si>
    <t>Pasen</t>
  </si>
  <si>
    <t>Bevrijdingsdag</t>
  </si>
  <si>
    <t>Hemelvaart</t>
  </si>
  <si>
    <t>ALV</t>
  </si>
  <si>
    <t>fietstest</t>
  </si>
  <si>
    <t>Koningsdag</t>
  </si>
  <si>
    <t>jeugd fiets</t>
  </si>
  <si>
    <t>Pinksteren/jeugd fiets</t>
  </si>
  <si>
    <t>Schoolvakantie zuid+midden samen</t>
  </si>
  <si>
    <t>midden óf zuid schoolvakantie</t>
  </si>
  <si>
    <t>zo</t>
  </si>
  <si>
    <t xml:space="preserve">vr </t>
  </si>
  <si>
    <t>wo</t>
  </si>
  <si>
    <t xml:space="preserve"> </t>
  </si>
  <si>
    <t>Kelderman Inlinecup</t>
  </si>
  <si>
    <t>zuid 7-7 t/m 19-8, zuid 16-7 t/m 26-8</t>
  </si>
  <si>
    <t>Kelderman InlineCup</t>
  </si>
  <si>
    <t>skeelertest</t>
  </si>
  <si>
    <t>jeugdfiets</t>
  </si>
  <si>
    <t xml:space="preserve">fiets/souplesse </t>
  </si>
  <si>
    <t>fietstrip Europa??</t>
  </si>
  <si>
    <t>skeeler nb  behendigheid</t>
  </si>
  <si>
    <t xml:space="preserve">                          ijs?: DF</t>
  </si>
  <si>
    <t>bos/                   ijs?: DF</t>
  </si>
  <si>
    <t>skeeler               ijs?: 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</si>
</sst>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27">
    <font>
      <sz val="10"/>
      <name val="Arial"/>
    </font>
    <font>
      <sz val="10"/>
      <name val="Lucida Grande"/>
    </font>
    <font>
      <b/>
      <sz val="9"/>
      <color indexed="8"/>
      <name val="Lucida Grande"/>
    </font>
    <font>
      <b/>
      <sz val="9"/>
      <name val="Lucida Grande"/>
    </font>
    <font>
      <sz val="9"/>
      <color indexed="8"/>
      <name val="Lucida Grande"/>
    </font>
    <font>
      <i/>
      <sz val="9"/>
      <color indexed="8"/>
      <name val="Lucida Grande"/>
    </font>
    <font>
      <sz val="9"/>
      <name val="Lucida Grande"/>
    </font>
    <font>
      <sz val="9"/>
      <color indexed="10"/>
      <name val="Lucida Grande"/>
    </font>
    <font>
      <i/>
      <sz val="9"/>
      <color indexed="23"/>
      <name val="Lucida Grande"/>
    </font>
    <font>
      <sz val="10"/>
      <color indexed="23"/>
      <name val="Lucida Grande"/>
    </font>
    <font>
      <sz val="10"/>
      <color indexed="23"/>
      <name val="Arial"/>
    </font>
    <font>
      <sz val="8"/>
      <name val="Verdana"/>
    </font>
    <font>
      <sz val="8"/>
      <name val="Arial"/>
    </font>
    <font>
      <sz val="11"/>
      <name val="Lucida Grande"/>
    </font>
    <font>
      <b/>
      <sz val="11"/>
      <name val="Lucida Grande"/>
    </font>
    <font>
      <sz val="11"/>
      <color indexed="8"/>
      <name val="Lucida Grande"/>
    </font>
    <font>
      <b/>
      <sz val="11"/>
      <name val="Arial"/>
      <family val="2"/>
    </font>
    <font>
      <sz val="11"/>
      <color indexed="62"/>
      <name val="Lucida Grande"/>
    </font>
    <font>
      <sz val="11"/>
      <color indexed="10"/>
      <name val="Lucida Grande"/>
    </font>
    <font>
      <sz val="11"/>
      <color indexed="53"/>
      <name val="Lucida Grande"/>
    </font>
    <font>
      <i/>
      <sz val="11"/>
      <name val="Lucida Grande"/>
    </font>
    <font>
      <sz val="11"/>
      <name val="Arial"/>
    </font>
    <font>
      <sz val="11"/>
      <color indexed="10"/>
      <name val="Lucida Grande"/>
    </font>
    <font>
      <sz val="11"/>
      <color indexed="14"/>
      <name val="Lucida Grande"/>
    </font>
    <font>
      <sz val="11"/>
      <color rgb="FFFF0000"/>
      <name val="Lucida Grande"/>
    </font>
    <font>
      <u/>
      <sz val="10"/>
      <color theme="10"/>
      <name val="Arial"/>
    </font>
    <font>
      <u/>
      <sz val="10"/>
      <color theme="11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8"/>
      </patternFill>
    </fill>
    <fill>
      <patternFill patternType="solid">
        <fgColor indexed="13"/>
        <bgColor indexed="8"/>
      </patternFill>
    </fill>
    <fill>
      <patternFill patternType="gray125">
        <fgColor indexed="9"/>
        <bgColor indexed="13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9">
    <xf numFmtId="0" fontId="0" fillId="0" borderId="0" applyNumberFormat="0" applyBorder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85">
    <xf numFmtId="0" fontId="0" fillId="0" borderId="0" xfId="0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/>
    <xf numFmtId="0" fontId="6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1" xfId="0" applyFont="1" applyBorder="1" applyAlignment="1"/>
    <xf numFmtId="0" fontId="5" fillId="0" borderId="0" xfId="0" applyFont="1" applyFill="1"/>
    <xf numFmtId="0" fontId="4" fillId="0" borderId="2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/>
    </xf>
    <xf numFmtId="0" fontId="4" fillId="0" borderId="1" xfId="0" quotePrefix="1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4" fillId="0" borderId="2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" fontId="4" fillId="0" borderId="1" xfId="0" applyNumberFormat="1" applyFont="1" applyBorder="1" applyAlignment="1">
      <alignment horizontal="center"/>
    </xf>
    <xf numFmtId="16" fontId="4" fillId="0" borderId="1" xfId="0" quotePrefix="1" applyNumberFormat="1" applyFont="1" applyBorder="1" applyAlignment="1">
      <alignment horizont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/>
    <xf numFmtId="0" fontId="4" fillId="0" borderId="5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quotePrefix="1" applyNumberFormat="1" applyFont="1" applyBorder="1" applyAlignment="1">
      <alignment horizontal="center"/>
    </xf>
    <xf numFmtId="0" fontId="4" fillId="0" borderId="6" xfId="0" applyFont="1" applyBorder="1"/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7" xfId="0" quotePrefix="1" applyNumberFormat="1" applyFont="1" applyBorder="1" applyAlignment="1">
      <alignment horizontal="center"/>
    </xf>
    <xf numFmtId="0" fontId="4" fillId="0" borderId="8" xfId="0" applyFont="1" applyBorder="1" applyAlignment="1"/>
    <xf numFmtId="0" fontId="4" fillId="0" borderId="7" xfId="0" applyFont="1" applyBorder="1" applyAlignment="1"/>
    <xf numFmtId="0" fontId="1" fillId="0" borderId="7" xfId="0" applyFont="1" applyBorder="1" applyAlignment="1"/>
    <xf numFmtId="0" fontId="4" fillId="0" borderId="9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10" xfId="0" applyFont="1" applyBorder="1"/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16" fontId="4" fillId="0" borderId="11" xfId="0" quotePrefix="1" applyNumberFormat="1" applyFont="1" applyBorder="1" applyAlignment="1">
      <alignment horizontal="center"/>
    </xf>
    <xf numFmtId="0" fontId="4" fillId="0" borderId="11" xfId="0" quotePrefix="1" applyNumberFormat="1" applyFont="1" applyBorder="1" applyAlignment="1">
      <alignment horizontal="center"/>
    </xf>
    <xf numFmtId="0" fontId="4" fillId="0" borderId="11" xfId="0" applyFont="1" applyBorder="1" applyAlignment="1"/>
    <xf numFmtId="0" fontId="1" fillId="0" borderId="11" xfId="0" applyFont="1" applyBorder="1" applyAlignment="1"/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16" fontId="4" fillId="0" borderId="0" xfId="0" quotePrefix="1" applyNumberFormat="1" applyFont="1" applyBorder="1" applyAlignment="1">
      <alignment horizontal="center"/>
    </xf>
    <xf numFmtId="0" fontId="4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4" fillId="0" borderId="11" xfId="0" applyFont="1" applyBorder="1"/>
    <xf numFmtId="0" fontId="4" fillId="0" borderId="1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1" xfId="0" quotePrefix="1" applyFont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0" fontId="1" fillId="0" borderId="4" xfId="0" applyFont="1" applyBorder="1" applyAlignment="1"/>
    <xf numFmtId="0" fontId="1" fillId="0" borderId="13" xfId="0" applyFont="1" applyBorder="1" applyAlignment="1"/>
    <xf numFmtId="0" fontId="1" fillId="0" borderId="13" xfId="0" applyFont="1" applyBorder="1" applyAlignment="1">
      <alignment horizontal="centerContinuous"/>
    </xf>
    <xf numFmtId="0" fontId="5" fillId="0" borderId="0" xfId="0" applyFont="1" applyFill="1" applyBorder="1"/>
    <xf numFmtId="0" fontId="4" fillId="0" borderId="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16" xfId="0" applyFont="1" applyBorder="1"/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8" xfId="0" applyFont="1" applyBorder="1"/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/>
    <xf numFmtId="0" fontId="4" fillId="0" borderId="20" xfId="0" applyNumberFormat="1" applyFont="1" applyFill="1" applyBorder="1" applyAlignment="1">
      <alignment horizontal="center"/>
    </xf>
    <xf numFmtId="0" fontId="4" fillId="0" borderId="21" xfId="0" applyFont="1" applyBorder="1"/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22" xfId="0" applyFont="1" applyBorder="1" applyAlignment="1"/>
    <xf numFmtId="0" fontId="4" fillId="0" borderId="22" xfId="0" applyFont="1" applyBorder="1"/>
    <xf numFmtId="0" fontId="4" fillId="0" borderId="23" xfId="0" applyNumberFormat="1" applyFont="1" applyFill="1" applyBorder="1" applyAlignment="1">
      <alignment horizontal="center"/>
    </xf>
    <xf numFmtId="0" fontId="4" fillId="0" borderId="24" xfId="0" applyFont="1" applyBorder="1"/>
    <xf numFmtId="0" fontId="2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/>
    <xf numFmtId="0" fontId="1" fillId="0" borderId="26" xfId="0" applyFont="1" applyBorder="1" applyAlignment="1"/>
    <xf numFmtId="0" fontId="4" fillId="0" borderId="26" xfId="0" applyFont="1" applyBorder="1"/>
    <xf numFmtId="0" fontId="4" fillId="0" borderId="27" xfId="0" applyNumberFormat="1" applyFont="1" applyFill="1" applyBorder="1" applyAlignment="1">
      <alignment horizontal="center"/>
    </xf>
    <xf numFmtId="0" fontId="4" fillId="0" borderId="28" xfId="0" applyFont="1" applyFill="1" applyBorder="1"/>
    <xf numFmtId="0" fontId="2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9" xfId="0" applyFont="1" applyFill="1" applyBorder="1" applyAlignment="1"/>
    <xf numFmtId="0" fontId="1" fillId="0" borderId="30" xfId="0" applyFont="1" applyFill="1" applyBorder="1" applyAlignment="1"/>
    <xf numFmtId="0" fontId="4" fillId="0" borderId="31" xfId="0" applyFont="1" applyFill="1" applyBorder="1"/>
    <xf numFmtId="0" fontId="4" fillId="0" borderId="3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29" xfId="0" applyFont="1" applyBorder="1" applyAlignment="1"/>
    <xf numFmtId="0" fontId="1" fillId="0" borderId="30" xfId="0" applyFont="1" applyBorder="1" applyAlignment="1"/>
    <xf numFmtId="0" fontId="4" fillId="0" borderId="3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6" xfId="0" applyFont="1" applyFill="1" applyBorder="1"/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9" fillId="0" borderId="22" xfId="0" applyFont="1" applyBorder="1" applyAlignment="1"/>
    <xf numFmtId="0" fontId="8" fillId="0" borderId="23" xfId="0" applyFont="1" applyFill="1" applyBorder="1"/>
    <xf numFmtId="0" fontId="8" fillId="0" borderId="16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/>
    <xf numFmtId="0" fontId="9" fillId="0" borderId="4" xfId="0" applyFont="1" applyBorder="1" applyAlignment="1"/>
    <xf numFmtId="0" fontId="8" fillId="0" borderId="4" xfId="0" applyFont="1" applyFill="1" applyBorder="1"/>
    <xf numFmtId="0" fontId="8" fillId="0" borderId="17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7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left"/>
    </xf>
    <xf numFmtId="0" fontId="2" fillId="5" borderId="36" xfId="0" applyNumberFormat="1" applyFont="1" applyFill="1" applyBorder="1" applyAlignment="1">
      <alignment horizontal="center"/>
    </xf>
    <xf numFmtId="0" fontId="2" fillId="5" borderId="36" xfId="0" applyFont="1" applyFill="1" applyBorder="1" applyAlignment="1"/>
    <xf numFmtId="0" fontId="1" fillId="5" borderId="36" xfId="0" applyFont="1" applyFill="1" applyBorder="1" applyAlignment="1"/>
    <xf numFmtId="0" fontId="2" fillId="5" borderId="37" xfId="0" applyFont="1" applyFill="1" applyBorder="1" applyAlignment="1">
      <alignment horizontal="center"/>
    </xf>
    <xf numFmtId="0" fontId="2" fillId="5" borderId="35" xfId="0" applyFont="1" applyFill="1" applyBorder="1"/>
    <xf numFmtId="0" fontId="2" fillId="5" borderId="36" xfId="0" applyFont="1" applyFill="1" applyBorder="1"/>
    <xf numFmtId="0" fontId="2" fillId="5" borderId="36" xfId="0" applyFont="1" applyFill="1" applyBorder="1" applyAlignment="1">
      <alignment horizontal="centerContinuous"/>
    </xf>
    <xf numFmtId="0" fontId="1" fillId="5" borderId="36" xfId="0" applyFont="1" applyFill="1" applyBorder="1" applyAlignment="1">
      <alignment horizontal="centerContinuous"/>
    </xf>
    <xf numFmtId="0" fontId="2" fillId="5" borderId="37" xfId="0" applyNumberFormat="1" applyFont="1" applyFill="1" applyBorder="1" applyAlignment="1">
      <alignment horizontal="center"/>
    </xf>
    <xf numFmtId="0" fontId="2" fillId="5" borderId="37" xfId="0" applyFont="1" applyFill="1" applyBorder="1"/>
    <xf numFmtId="0" fontId="6" fillId="0" borderId="0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9" borderId="3" xfId="0" applyFont="1" applyFill="1" applyBorder="1"/>
    <xf numFmtId="0" fontId="6" fillId="2" borderId="3" xfId="0" applyFont="1" applyFill="1" applyBorder="1"/>
    <xf numFmtId="0" fontId="6" fillId="3" borderId="3" xfId="0" applyFont="1" applyFill="1" applyBorder="1"/>
    <xf numFmtId="0" fontId="6" fillId="4" borderId="3" xfId="0" applyFont="1" applyFill="1" applyBorder="1"/>
    <xf numFmtId="0" fontId="6" fillId="6" borderId="3" xfId="0" applyFont="1" applyFill="1" applyBorder="1"/>
    <xf numFmtId="0" fontId="6" fillId="7" borderId="3" xfId="0" applyFont="1" applyFill="1" applyBorder="1"/>
    <xf numFmtId="0" fontId="6" fillId="8" borderId="3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6" borderId="3" xfId="0" applyFont="1" applyFill="1" applyBorder="1" applyAlignment="1"/>
    <xf numFmtId="0" fontId="6" fillId="6" borderId="14" xfId="0" applyFont="1" applyFill="1" applyBorder="1" applyAlignment="1"/>
    <xf numFmtId="0" fontId="6" fillId="6" borderId="38" xfId="0" applyFont="1" applyFill="1" applyBorder="1" applyAlignment="1"/>
    <xf numFmtId="0" fontId="6" fillId="7" borderId="3" xfId="0" applyFont="1" applyFill="1" applyBorder="1" applyAlignment="1"/>
    <xf numFmtId="0" fontId="6" fillId="7" borderId="14" xfId="0" applyFont="1" applyFill="1" applyBorder="1" applyAlignment="1"/>
    <xf numFmtId="0" fontId="6" fillId="7" borderId="38" xfId="0" applyFont="1" applyFill="1" applyBorder="1" applyAlignment="1"/>
    <xf numFmtId="0" fontId="6" fillId="2" borderId="3" xfId="0" applyFont="1" applyFill="1" applyBorder="1" applyAlignment="1"/>
    <xf numFmtId="0" fontId="6" fillId="2" borderId="14" xfId="0" applyFont="1" applyFill="1" applyBorder="1" applyAlignment="1"/>
    <xf numFmtId="0" fontId="6" fillId="2" borderId="38" xfId="0" applyFont="1" applyFill="1" applyBorder="1" applyAlignment="1"/>
    <xf numFmtId="0" fontId="6" fillId="3" borderId="3" xfId="0" applyFont="1" applyFill="1" applyBorder="1" applyAlignment="1"/>
    <xf numFmtId="0" fontId="6" fillId="3" borderId="14" xfId="0" applyFont="1" applyFill="1" applyBorder="1" applyAlignment="1"/>
    <xf numFmtId="0" fontId="6" fillId="3" borderId="38" xfId="0" applyFont="1" applyFill="1" applyBorder="1" applyAlignment="1"/>
    <xf numFmtId="0" fontId="6" fillId="4" borderId="3" xfId="0" applyFont="1" applyFill="1" applyBorder="1" applyAlignment="1"/>
    <xf numFmtId="0" fontId="6" fillId="4" borderId="14" xfId="0" applyFont="1" applyFill="1" applyBorder="1" applyAlignment="1"/>
    <xf numFmtId="0" fontId="6" fillId="4" borderId="38" xfId="0" applyFont="1" applyFill="1" applyBorder="1" applyAlignment="1"/>
    <xf numFmtId="0" fontId="6" fillId="8" borderId="3" xfId="0" applyFont="1" applyFill="1" applyBorder="1" applyAlignment="1"/>
    <xf numFmtId="0" fontId="6" fillId="8" borderId="14" xfId="0" applyFont="1" applyFill="1" applyBorder="1" applyAlignment="1"/>
    <xf numFmtId="0" fontId="6" fillId="8" borderId="38" xfId="0" applyFont="1" applyFill="1" applyBorder="1" applyAlignme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Fill="1"/>
    <xf numFmtId="0" fontId="13" fillId="0" borderId="0" xfId="0" applyFont="1" applyAlignment="1">
      <alignment horizontal="center"/>
    </xf>
    <xf numFmtId="164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" fontId="14" fillId="0" borderId="0" xfId="0" applyNumberFormat="1" applyFont="1" applyAlignment="1">
      <alignment horizontal="right"/>
    </xf>
    <xf numFmtId="0" fontId="14" fillId="0" borderId="0" xfId="0" applyFont="1" applyFill="1"/>
    <xf numFmtId="0" fontId="14" fillId="0" borderId="0" xfId="0" applyFont="1"/>
    <xf numFmtId="0" fontId="13" fillId="0" borderId="0" xfId="0" applyFont="1" applyFill="1" applyAlignment="1">
      <alignment horizontal="center"/>
    </xf>
    <xf numFmtId="0" fontId="15" fillId="0" borderId="0" xfId="0" applyFont="1" applyFill="1"/>
    <xf numFmtId="0" fontId="13" fillId="10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left"/>
    </xf>
    <xf numFmtId="0" fontId="13" fillId="9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3" fillId="2" borderId="7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0" borderId="7" xfId="0" applyFont="1" applyFill="1" applyBorder="1"/>
    <xf numFmtId="0" fontId="13" fillId="11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0" fontId="18" fillId="0" borderId="7" xfId="0" applyFont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20" fillId="0" borderId="0" xfId="0" applyFont="1" applyFill="1" applyBorder="1"/>
    <xf numFmtId="0" fontId="13" fillId="9" borderId="1" xfId="0" applyFont="1" applyFill="1" applyBorder="1"/>
    <xf numFmtId="0" fontId="13" fillId="0" borderId="3" xfId="0" applyFont="1" applyFill="1" applyBorder="1"/>
    <xf numFmtId="0" fontId="21" fillId="0" borderId="4" xfId="0" applyFont="1" applyBorder="1"/>
    <xf numFmtId="0" fontId="21" fillId="0" borderId="13" xfId="0" applyFont="1" applyBorder="1"/>
    <xf numFmtId="0" fontId="21" fillId="0" borderId="3" xfId="0" applyFont="1" applyBorder="1"/>
    <xf numFmtId="0" fontId="21" fillId="0" borderId="25" xfId="0" applyFont="1" applyBorder="1"/>
    <xf numFmtId="0" fontId="21" fillId="0" borderId="26" xfId="0" applyFont="1" applyBorder="1"/>
    <xf numFmtId="0" fontId="13" fillId="0" borderId="13" xfId="0" applyFont="1" applyBorder="1"/>
    <xf numFmtId="0" fontId="13" fillId="2" borderId="1" xfId="0" applyFont="1" applyFill="1" applyBorder="1"/>
    <xf numFmtId="0" fontId="21" fillId="0" borderId="39" xfId="0" applyFont="1" applyBorder="1"/>
    <xf numFmtId="0" fontId="13" fillId="3" borderId="1" xfId="0" applyFont="1" applyFill="1" applyBorder="1"/>
    <xf numFmtId="0" fontId="13" fillId="4" borderId="1" xfId="0" applyFont="1" applyFill="1" applyBorder="1"/>
    <xf numFmtId="0" fontId="13" fillId="6" borderId="1" xfId="0" applyFont="1" applyFill="1" applyBorder="1"/>
    <xf numFmtId="0" fontId="21" fillId="0" borderId="19" xfId="0" applyFont="1" applyBorder="1"/>
    <xf numFmtId="0" fontId="21" fillId="0" borderId="0" xfId="0" applyFont="1" applyBorder="1"/>
    <xf numFmtId="0" fontId="21" fillId="0" borderId="40" xfId="0" applyFont="1" applyBorder="1"/>
    <xf numFmtId="0" fontId="13" fillId="0" borderId="0" xfId="0" applyFont="1" applyAlignment="1">
      <alignment horizontal="left"/>
    </xf>
    <xf numFmtId="0" fontId="13" fillId="0" borderId="0" xfId="0" applyFont="1" applyBorder="1"/>
    <xf numFmtId="0" fontId="13" fillId="0" borderId="22" xfId="0" applyFont="1" applyFill="1" applyBorder="1" applyAlignment="1">
      <alignment horizontal="center"/>
    </xf>
    <xf numFmtId="0" fontId="13" fillId="0" borderId="22" xfId="0" applyFont="1" applyFill="1" applyBorder="1"/>
    <xf numFmtId="0" fontId="16" fillId="0" borderId="4" xfId="0" applyFont="1" applyBorder="1"/>
    <xf numFmtId="0" fontId="16" fillId="0" borderId="3" xfId="0" applyFont="1" applyBorder="1"/>
    <xf numFmtId="0" fontId="16" fillId="0" borderId="0" xfId="0" applyFont="1" applyBorder="1"/>
    <xf numFmtId="0" fontId="13" fillId="12" borderId="1" xfId="0" applyFont="1" applyFill="1" applyBorder="1"/>
    <xf numFmtId="0" fontId="13" fillId="12" borderId="3" xfId="0" applyFont="1" applyFill="1" applyBorder="1" applyAlignment="1"/>
    <xf numFmtId="0" fontId="13" fillId="12" borderId="4" xfId="0" applyFont="1" applyFill="1" applyBorder="1" applyAlignment="1"/>
    <xf numFmtId="0" fontId="22" fillId="0" borderId="1" xfId="0" applyFont="1" applyFill="1" applyBorder="1"/>
    <xf numFmtId="0" fontId="13" fillId="15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right"/>
    </xf>
    <xf numFmtId="0" fontId="13" fillId="10" borderId="3" xfId="0" applyFont="1" applyFill="1" applyBorder="1" applyAlignment="1">
      <alignment horizontal="left"/>
    </xf>
    <xf numFmtId="0" fontId="13" fillId="0" borderId="8" xfId="0" applyFont="1" applyFill="1" applyBorder="1"/>
    <xf numFmtId="0" fontId="17" fillId="12" borderId="1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3" fillId="0" borderId="1" xfId="0" applyFont="1" applyFill="1" applyBorder="1"/>
    <xf numFmtId="0" fontId="13" fillId="18" borderId="1" xfId="0" applyFont="1" applyFill="1" applyBorder="1" applyAlignment="1">
      <alignment horizontal="left"/>
    </xf>
    <xf numFmtId="0" fontId="13" fillId="0" borderId="4" xfId="0" applyFont="1" applyBorder="1" applyAlignment="1"/>
    <xf numFmtId="0" fontId="13" fillId="18" borderId="1" xfId="0" applyFont="1" applyFill="1" applyBorder="1"/>
    <xf numFmtId="0" fontId="13" fillId="19" borderId="4" xfId="0" applyFont="1" applyFill="1" applyBorder="1" applyAlignment="1">
      <alignment horizontal="right"/>
    </xf>
    <xf numFmtId="0" fontId="13" fillId="0" borderId="4" xfId="0" applyFont="1" applyFill="1" applyBorder="1"/>
    <xf numFmtId="0" fontId="13" fillId="0" borderId="26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center"/>
    </xf>
    <xf numFmtId="0" fontId="19" fillId="0" borderId="1" xfId="0" applyFont="1" applyBorder="1"/>
    <xf numFmtId="0" fontId="13" fillId="12" borderId="0" xfId="0" applyFont="1" applyFill="1" applyBorder="1" applyAlignment="1">
      <alignment horizontal="right"/>
    </xf>
    <xf numFmtId="0" fontId="13" fillId="16" borderId="1" xfId="0" applyFont="1" applyFill="1" applyBorder="1" applyAlignment="1">
      <alignment horizontal="left"/>
    </xf>
    <xf numFmtId="0" fontId="13" fillId="16" borderId="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right"/>
    </xf>
    <xf numFmtId="0" fontId="13" fillId="0" borderId="13" xfId="0" applyFont="1" applyFill="1" applyBorder="1"/>
    <xf numFmtId="0" fontId="13" fillId="0" borderId="1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left"/>
    </xf>
    <xf numFmtId="0" fontId="13" fillId="0" borderId="1" xfId="0" applyFont="1" applyBorder="1"/>
    <xf numFmtId="0" fontId="13" fillId="0" borderId="4" xfId="0" applyFont="1" applyFill="1" applyBorder="1" applyAlignment="1">
      <alignment horizontal="left"/>
    </xf>
    <xf numFmtId="0" fontId="13" fillId="18" borderId="1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3" fillId="0" borderId="0" xfId="0" quotePrefix="1" applyFont="1" applyFill="1"/>
    <xf numFmtId="0" fontId="13" fillId="20" borderId="1" xfId="0" applyFont="1" applyFill="1" applyBorder="1" applyAlignment="1">
      <alignment horizontal="center"/>
    </xf>
    <xf numFmtId="0" fontId="14" fillId="20" borderId="1" xfId="0" applyFont="1" applyFill="1" applyBorder="1"/>
    <xf numFmtId="0" fontId="13" fillId="0" borderId="3" xfId="0" applyFont="1" applyBorder="1"/>
    <xf numFmtId="0" fontId="13" fillId="0" borderId="1" xfId="0" applyFont="1" applyFill="1" applyBorder="1" applyAlignment="1">
      <alignment horizontal="left"/>
    </xf>
    <xf numFmtId="0" fontId="13" fillId="14" borderId="1" xfId="0" applyFont="1" applyFill="1" applyBorder="1" applyAlignment="1">
      <alignment horizontal="center"/>
    </xf>
    <xf numFmtId="0" fontId="13" fillId="21" borderId="1" xfId="0" applyFont="1" applyFill="1" applyBorder="1"/>
    <xf numFmtId="0" fontId="13" fillId="21" borderId="7" xfId="0" applyFont="1" applyFill="1" applyBorder="1"/>
    <xf numFmtId="0" fontId="13" fillId="22" borderId="1" xfId="0" applyFont="1" applyFill="1" applyBorder="1"/>
    <xf numFmtId="0" fontId="18" fillId="22" borderId="1" xfId="0" applyFont="1" applyFill="1" applyBorder="1"/>
    <xf numFmtId="0" fontId="13" fillId="22" borderId="1" xfId="0" applyFont="1" applyFill="1" applyBorder="1" applyAlignment="1">
      <alignment horizontal="center"/>
    </xf>
    <xf numFmtId="0" fontId="13" fillId="23" borderId="1" xfId="0" applyFont="1" applyFill="1" applyBorder="1" applyAlignment="1">
      <alignment horizontal="left"/>
    </xf>
    <xf numFmtId="0" fontId="13" fillId="23" borderId="1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left"/>
    </xf>
    <xf numFmtId="0" fontId="13" fillId="18" borderId="0" xfId="0" applyFont="1" applyFill="1" applyAlignment="1">
      <alignment horizontal="center"/>
    </xf>
    <xf numFmtId="0" fontId="13" fillId="24" borderId="1" xfId="0" applyFont="1" applyFill="1" applyBorder="1" applyAlignment="1">
      <alignment horizontal="center"/>
    </xf>
    <xf numFmtId="0" fontId="13" fillId="25" borderId="1" xfId="0" applyFont="1" applyFill="1" applyBorder="1"/>
    <xf numFmtId="0" fontId="13" fillId="26" borderId="1" xfId="0" applyFont="1" applyFill="1" applyBorder="1"/>
    <xf numFmtId="0" fontId="13" fillId="26" borderId="7" xfId="0" applyFont="1" applyFill="1" applyBorder="1"/>
    <xf numFmtId="0" fontId="13" fillId="23" borderId="1" xfId="0" applyFont="1" applyFill="1" applyBorder="1"/>
    <xf numFmtId="0" fontId="13" fillId="23" borderId="7" xfId="0" applyFont="1" applyFill="1" applyBorder="1"/>
    <xf numFmtId="0" fontId="19" fillId="23" borderId="1" xfId="0" applyFont="1" applyFill="1" applyBorder="1"/>
    <xf numFmtId="0" fontId="17" fillId="23" borderId="1" xfId="0" applyFont="1" applyFill="1" applyBorder="1" applyAlignment="1">
      <alignment horizontal="center"/>
    </xf>
    <xf numFmtId="0" fontId="13" fillId="23" borderId="8" xfId="0" applyFont="1" applyFill="1" applyBorder="1"/>
    <xf numFmtId="0" fontId="24" fillId="23" borderId="0" xfId="0" applyFont="1" applyFill="1"/>
    <xf numFmtId="0" fontId="13" fillId="27" borderId="1" xfId="0" applyFont="1" applyFill="1" applyBorder="1" applyAlignment="1">
      <alignment horizontal="right"/>
    </xf>
    <xf numFmtId="0" fontId="13" fillId="23" borderId="0" xfId="0" applyFont="1" applyFill="1"/>
    <xf numFmtId="0" fontId="14" fillId="23" borderId="1" xfId="0" applyFont="1" applyFill="1" applyBorder="1"/>
    <xf numFmtId="0" fontId="13" fillId="27" borderId="1" xfId="0" applyFont="1" applyFill="1" applyBorder="1" applyAlignment="1">
      <alignment horizontal="center"/>
    </xf>
    <xf numFmtId="0" fontId="13" fillId="28" borderId="1" xfId="0" applyFont="1" applyFill="1" applyBorder="1" applyAlignment="1">
      <alignment horizontal="center"/>
    </xf>
    <xf numFmtId="0" fontId="18" fillId="23" borderId="1" xfId="0" applyFont="1" applyFill="1" applyBorder="1"/>
    <xf numFmtId="0" fontId="13" fillId="29" borderId="1" xfId="0" applyFont="1" applyFill="1" applyBorder="1"/>
    <xf numFmtId="0" fontId="13" fillId="29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 vertical="center"/>
    </xf>
    <xf numFmtId="0" fontId="17" fillId="23" borderId="1" xfId="0" applyFont="1" applyFill="1" applyBorder="1" applyAlignment="1">
      <alignment horizontal="center" vertical="center"/>
    </xf>
    <xf numFmtId="0" fontId="13" fillId="23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23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29" borderId="1" xfId="0" applyFont="1" applyFill="1" applyBorder="1" applyAlignment="1">
      <alignment horizontal="center" vertical="center"/>
    </xf>
    <xf numFmtId="0" fontId="13" fillId="23" borderId="0" xfId="0" applyFont="1" applyFill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23" borderId="3" xfId="0" applyFont="1" applyFill="1" applyBorder="1"/>
    <xf numFmtId="0" fontId="13" fillId="0" borderId="3" xfId="0" applyFont="1" applyBorder="1" applyAlignment="1"/>
    <xf numFmtId="0" fontId="13" fillId="0" borderId="4" xfId="0" applyFont="1" applyBorder="1" applyAlignment="1"/>
    <xf numFmtId="0" fontId="13" fillId="0" borderId="13" xfId="0" applyFont="1" applyBorder="1" applyAlignment="1"/>
    <xf numFmtId="0" fontId="14" fillId="17" borderId="3" xfId="0" applyFont="1" applyFill="1" applyBorder="1" applyAlignment="1">
      <alignment horizontal="center"/>
    </xf>
    <xf numFmtId="0" fontId="14" fillId="17" borderId="13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6" fillId="0" borderId="19" xfId="0" applyFont="1" applyBorder="1" applyAlignment="1"/>
    <xf numFmtId="0" fontId="0" fillId="0" borderId="0" xfId="0" applyBorder="1" applyAlignment="1"/>
    <xf numFmtId="0" fontId="6" fillId="0" borderId="19" xfId="0" applyFont="1" applyBorder="1" applyAlignment="1">
      <alignment horizontal="left"/>
    </xf>
    <xf numFmtId="0" fontId="6" fillId="0" borderId="0" xfId="0" applyFont="1" applyBorder="1" applyAlignment="1"/>
    <xf numFmtId="0" fontId="6" fillId="0" borderId="40" xfId="0" applyFont="1" applyBorder="1" applyAlignment="1"/>
    <xf numFmtId="0" fontId="6" fillId="0" borderId="25" xfId="0" applyFont="1" applyBorder="1" applyAlignment="1">
      <alignment horizontal="left"/>
    </xf>
    <xf numFmtId="0" fontId="0" fillId="0" borderId="26" xfId="0" applyBorder="1" applyAlignment="1"/>
    <xf numFmtId="0" fontId="6" fillId="0" borderId="25" xfId="0" applyFont="1" applyBorder="1" applyAlignment="1"/>
    <xf numFmtId="0" fontId="6" fillId="0" borderId="26" xfId="0" applyFont="1" applyBorder="1" applyAlignment="1"/>
    <xf numFmtId="0" fontId="6" fillId="0" borderId="39" xfId="0" applyFont="1" applyBorder="1" applyAlignment="1"/>
    <xf numFmtId="0" fontId="0" fillId="0" borderId="0" xfId="0" applyAlignment="1"/>
    <xf numFmtId="0" fontId="0" fillId="0" borderId="40" xfId="0" applyBorder="1" applyAlignment="1"/>
    <xf numFmtId="0" fontId="3" fillId="0" borderId="22" xfId="0" applyFont="1" applyBorder="1" applyAlignment="1">
      <alignment horizontal="center"/>
    </xf>
    <xf numFmtId="0" fontId="6" fillId="0" borderId="41" xfId="0" applyFont="1" applyBorder="1" applyAlignment="1"/>
    <xf numFmtId="0" fontId="0" fillId="0" borderId="41" xfId="0" applyBorder="1" applyAlignment="1"/>
    <xf numFmtId="0" fontId="6" fillId="0" borderId="41" xfId="0" applyFont="1" applyFill="1" applyBorder="1" applyAlignment="1"/>
    <xf numFmtId="0" fontId="0" fillId="0" borderId="22" xfId="0" applyBorder="1" applyAlignment="1">
      <alignment horizontal="center"/>
    </xf>
    <xf numFmtId="0" fontId="6" fillId="0" borderId="25" xfId="0" applyFont="1" applyFill="1" applyBorder="1" applyAlignment="1"/>
    <xf numFmtId="0" fontId="6" fillId="0" borderId="26" xfId="0" applyFont="1" applyFill="1" applyBorder="1" applyAlignment="1"/>
    <xf numFmtId="0" fontId="6" fillId="0" borderId="39" xfId="0" applyFont="1" applyFill="1" applyBorder="1" applyAlignment="1"/>
    <xf numFmtId="0" fontId="6" fillId="0" borderId="8" xfId="0" applyFont="1" applyBorder="1" applyAlignment="1"/>
    <xf numFmtId="0" fontId="0" fillId="0" borderId="22" xfId="0" applyBorder="1" applyAlignment="1"/>
    <xf numFmtId="0" fontId="0" fillId="0" borderId="34" xfId="0" applyBorder="1" applyAlignment="1"/>
    <xf numFmtId="0" fontId="6" fillId="0" borderId="8" xfId="0" applyFont="1" applyBorder="1" applyAlignment="1">
      <alignment horizontal="left"/>
    </xf>
    <xf numFmtId="0" fontId="4" fillId="0" borderId="14" xfId="0" applyFont="1" applyBorder="1" applyAlignment="1"/>
    <xf numFmtId="0" fontId="0" fillId="0" borderId="31" xfId="0" applyBorder="1" applyAlignment="1"/>
    <xf numFmtId="0" fontId="0" fillId="0" borderId="15" xfId="0" applyBorder="1" applyAlignment="1"/>
    <xf numFmtId="0" fontId="8" fillId="0" borderId="3" xfId="0" applyFont="1" applyFill="1" applyBorder="1" applyAlignment="1"/>
    <xf numFmtId="0" fontId="0" fillId="0" borderId="4" xfId="0" applyBorder="1" applyAlignment="1"/>
    <xf numFmtId="0" fontId="0" fillId="0" borderId="13" xfId="0" applyBorder="1" applyAlignment="1"/>
    <xf numFmtId="0" fontId="4" fillId="0" borderId="3" xfId="0" applyFont="1" applyBorder="1" applyAlignment="1"/>
    <xf numFmtId="0" fontId="8" fillId="0" borderId="8" xfId="0" applyFont="1" applyFill="1" applyBorder="1" applyAlignment="1"/>
    <xf numFmtId="0" fontId="10" fillId="0" borderId="34" xfId="0" applyFont="1" applyBorder="1" applyAlignment="1"/>
    <xf numFmtId="0" fontId="4" fillId="0" borderId="3" xfId="0" applyFont="1" applyFill="1" applyBorder="1" applyAlignment="1"/>
    <xf numFmtId="0" fontId="10" fillId="0" borderId="4" xfId="0" applyFont="1" applyBorder="1" applyAlignment="1"/>
    <xf numFmtId="0" fontId="10" fillId="0" borderId="13" xfId="0" applyFont="1" applyBorder="1" applyAlignment="1"/>
  </cellXfs>
  <cellStyles count="9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BFCB4"/>
      <rgbColor rgb="00F20884"/>
      <rgbColor rgb="00A6EFFF"/>
      <rgbColor rgb="00900000"/>
      <rgbColor rgb="00006411"/>
      <rgbColor rgb="00000090"/>
      <rgbColor rgb="00FEFF1F"/>
      <rgbColor rgb="004600A5"/>
      <rgbColor rgb="0077C3FF"/>
      <rgbColor rgb="00DDDDDD"/>
      <rgbColor rgb="00A5A5A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EFFFF"/>
      <rgbColor rgb="00CCFFCC"/>
      <rgbColor rgb="00FBFFDA"/>
      <rgbColor rgb="0099CCFF"/>
      <rgbColor rgb="00FF99CC"/>
      <rgbColor rgb="00FFDED2"/>
      <rgbColor rgb="00FFCC99"/>
      <rgbColor rgb="003366FF"/>
      <rgbColor rgb="0083D5FF"/>
      <rgbColor rgb="00FCFF74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F9E63C"/>
      <rgbColor rgb="00993300"/>
      <rgbColor rgb="00993366"/>
      <rgbColor rgb="00333399"/>
      <rgbColor rgb="00333333"/>
    </indexedColors>
    <mruColors>
      <color rgb="FFCCFFCC"/>
      <color rgb="FF66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5"/>
  <sheetViews>
    <sheetView tabSelected="1" topLeftCell="Q1" zoomScale="150" zoomScaleNormal="150" zoomScalePageLayoutView="150" workbookViewId="0">
      <selection activeCell="AB9" sqref="AB9"/>
    </sheetView>
  </sheetViews>
  <sheetFormatPr defaultColWidth="8.83203125" defaultRowHeight="13.8"/>
  <cols>
    <col min="1" max="1" width="2.5" style="203" customWidth="1"/>
    <col min="2" max="2" width="3.5" style="205" customWidth="1"/>
    <col min="3" max="3" width="3.83203125" style="205" bestFit="1" customWidth="1"/>
    <col min="4" max="4" width="3.83203125" style="206" customWidth="1"/>
    <col min="5" max="5" width="4.83203125" style="206" customWidth="1"/>
    <col min="6" max="6" width="19.1640625" style="203" customWidth="1"/>
    <col min="7" max="7" width="3.5" style="205" customWidth="1"/>
    <col min="8" max="8" width="3.83203125" style="205" bestFit="1" customWidth="1"/>
    <col min="9" max="9" width="5.5" style="206" customWidth="1"/>
    <col min="10" max="10" width="5.83203125" style="214" customWidth="1"/>
    <col min="11" max="11" width="20.83203125" style="203" customWidth="1"/>
    <col min="12" max="12" width="3.5" style="210" customWidth="1"/>
    <col min="13" max="13" width="3.83203125" style="210" bestFit="1" customWidth="1"/>
    <col min="14" max="14" width="5.1640625" style="206" bestFit="1" customWidth="1"/>
    <col min="15" max="15" width="6.6640625" style="330" customWidth="1"/>
    <col min="16" max="16" width="23.6640625" style="206" customWidth="1"/>
    <col min="17" max="17" width="3.5" style="210" customWidth="1"/>
    <col min="18" max="18" width="3.83203125" style="210" bestFit="1" customWidth="1"/>
    <col min="19" max="19" width="5.5" style="206" customWidth="1"/>
    <col min="20" max="20" width="6.5" style="206" customWidth="1"/>
    <col min="21" max="21" width="19.5" style="206" customWidth="1"/>
    <col min="22" max="23" width="3.5" style="210" customWidth="1"/>
    <col min="24" max="24" width="5.5" style="206" customWidth="1"/>
    <col min="25" max="25" width="6.6640625" style="206" customWidth="1"/>
    <col min="26" max="26" width="23.6640625" style="206" bestFit="1" customWidth="1"/>
    <col min="27" max="27" width="3.5" style="210" customWidth="1"/>
    <col min="28" max="28" width="3.83203125" style="210" bestFit="1" customWidth="1"/>
    <col min="29" max="29" width="5.5" style="206" customWidth="1"/>
    <col min="30" max="30" width="7.33203125" style="206" customWidth="1"/>
    <col min="31" max="31" width="26.33203125" style="206" bestFit="1" customWidth="1"/>
    <col min="32" max="32" width="35.83203125" style="203" bestFit="1" customWidth="1"/>
    <col min="33" max="33" width="3.33203125" style="203" customWidth="1"/>
    <col min="34" max="34" width="3.83203125" style="203" customWidth="1"/>
    <col min="35" max="35" width="4.83203125" style="203" customWidth="1"/>
    <col min="36" max="36" width="15.83203125" style="203" customWidth="1"/>
    <col min="37" max="38" width="4.83203125" style="203" customWidth="1"/>
    <col min="39" max="16384" width="8.83203125" style="203"/>
  </cols>
  <sheetData>
    <row r="1" spans="1:31" ht="14.1">
      <c r="B1" s="204" t="s">
        <v>264</v>
      </c>
      <c r="J1" s="207"/>
      <c r="K1" s="208"/>
      <c r="L1" s="209"/>
    </row>
    <row r="2" spans="1:31" ht="14.1">
      <c r="B2" s="211"/>
      <c r="E2" s="212"/>
      <c r="F2" s="213"/>
      <c r="P2" s="209"/>
    </row>
    <row r="3" spans="1:31" ht="14.1">
      <c r="A3" s="215"/>
      <c r="B3" s="342" t="s">
        <v>194</v>
      </c>
      <c r="C3" s="343"/>
      <c r="D3" s="216" t="s">
        <v>201</v>
      </c>
      <c r="E3" s="216" t="s">
        <v>202</v>
      </c>
      <c r="F3" s="217" t="s">
        <v>203</v>
      </c>
      <c r="G3" s="344" t="s">
        <v>185</v>
      </c>
      <c r="H3" s="346"/>
      <c r="I3" s="216" t="s">
        <v>201</v>
      </c>
      <c r="J3" s="216" t="s">
        <v>202</v>
      </c>
      <c r="K3" s="264" t="s">
        <v>203</v>
      </c>
      <c r="L3" s="344" t="s">
        <v>192</v>
      </c>
      <c r="M3" s="346"/>
      <c r="N3" s="216" t="s">
        <v>201</v>
      </c>
      <c r="O3" s="323" t="s">
        <v>202</v>
      </c>
      <c r="P3" s="217" t="s">
        <v>203</v>
      </c>
      <c r="Q3" s="344" t="s">
        <v>193</v>
      </c>
      <c r="R3" s="346"/>
      <c r="S3" s="216" t="s">
        <v>201</v>
      </c>
      <c r="T3" s="216" t="s">
        <v>202</v>
      </c>
      <c r="U3" s="217" t="s">
        <v>203</v>
      </c>
      <c r="V3" s="344" t="s">
        <v>195</v>
      </c>
      <c r="W3" s="345"/>
      <c r="X3" s="216" t="s">
        <v>201</v>
      </c>
      <c r="Y3" s="216" t="s">
        <v>202</v>
      </c>
      <c r="Z3" s="217" t="s">
        <v>203</v>
      </c>
      <c r="AA3" s="344" t="s">
        <v>196</v>
      </c>
      <c r="AB3" s="345"/>
      <c r="AC3" s="216" t="s">
        <v>201</v>
      </c>
      <c r="AD3" s="216" t="s">
        <v>202</v>
      </c>
      <c r="AE3" s="217" t="s">
        <v>203</v>
      </c>
    </row>
    <row r="4" spans="1:31">
      <c r="B4" s="305" t="s">
        <v>275</v>
      </c>
      <c r="C4" s="305">
        <v>1</v>
      </c>
      <c r="D4" s="302"/>
      <c r="E4" s="301"/>
      <c r="F4" s="309" t="s">
        <v>265</v>
      </c>
      <c r="G4" s="287" t="s">
        <v>263</v>
      </c>
      <c r="H4" s="287">
        <v>1</v>
      </c>
      <c r="I4" s="221"/>
      <c r="J4" s="266"/>
      <c r="K4" s="295"/>
      <c r="L4" s="303" t="s">
        <v>276</v>
      </c>
      <c r="M4" s="287">
        <v>1</v>
      </c>
      <c r="N4" s="222"/>
      <c r="O4" s="331" t="s">
        <v>0</v>
      </c>
      <c r="P4" s="321" t="s">
        <v>279</v>
      </c>
      <c r="Q4" s="302" t="s">
        <v>275</v>
      </c>
      <c r="R4" s="302">
        <v>1</v>
      </c>
      <c r="S4" s="318"/>
      <c r="T4" s="301" t="s">
        <v>4</v>
      </c>
      <c r="U4" s="310" t="s">
        <v>271</v>
      </c>
      <c r="V4" s="287" t="s">
        <v>277</v>
      </c>
      <c r="W4" s="304">
        <v>1</v>
      </c>
      <c r="X4" s="224"/>
      <c r="Y4" s="219"/>
      <c r="Z4" s="295"/>
      <c r="AA4" s="301" t="s">
        <v>262</v>
      </c>
      <c r="AB4" s="301">
        <v>1</v>
      </c>
      <c r="AC4" s="301"/>
      <c r="AD4" s="301" t="s">
        <v>215</v>
      </c>
      <c r="AE4" s="309" t="s">
        <v>159</v>
      </c>
    </row>
    <row r="5" spans="1:31">
      <c r="B5" s="287" t="str">
        <f t="shared" ref="B5:B10" si="0">IF(B4="za", "zo", IF(B4="zo", "ma",IF(B4="ma", "di",IF(B4="di", "wo",IF(B4="wo", "do",IF(B4="do", "vr","za"))))))</f>
        <v>ma</v>
      </c>
      <c r="C5" s="287">
        <f t="shared" ref="C5:C10" si="1">C4+1</f>
        <v>2</v>
      </c>
      <c r="D5" s="302"/>
      <c r="E5" s="301"/>
      <c r="F5" s="309" t="s">
        <v>265</v>
      </c>
      <c r="G5" s="287" t="str">
        <f t="shared" ref="G5:G34" si="2">IF(G4="za", "zo", IF(G4="zo", "ma",IF(G4="ma", "di",IF(G4="di", "wo",IF(G4="wo", "do",IF(G4="do", "vr","za"))))))</f>
        <v>wo</v>
      </c>
      <c r="H5" s="288">
        <f>H4+1</f>
        <v>2</v>
      </c>
      <c r="I5" s="222"/>
      <c r="J5" s="266"/>
      <c r="K5" s="295"/>
      <c r="L5" s="302" t="str">
        <f t="shared" ref="L5:L33" si="3">IF(L4="za", "zo", IF(L4="zo", "ma",IF(L4="ma", "di",IF(L4="di", "wo",IF(L4="wo", "do",IF(L4="do", "vr","za"))))))</f>
        <v>za</v>
      </c>
      <c r="M5" s="301">
        <f t="shared" ref="M5:M6" si="4">M4+1</f>
        <v>2</v>
      </c>
      <c r="N5" s="301"/>
      <c r="O5" s="324" t="s">
        <v>187</v>
      </c>
      <c r="P5" s="313" t="s">
        <v>261</v>
      </c>
      <c r="Q5" s="287" t="str">
        <f t="shared" ref="Q5:Q34" si="5">IF(Q4="za", "zo", IF(Q4="zo", "ma",IF(Q4="ma", "di",IF(Q4="di", "wo",IF(Q4="wo", "do",IF(Q4="do", "vr","za"))))))</f>
        <v>ma</v>
      </c>
      <c r="R5" s="287">
        <f>R4+1</f>
        <v>2</v>
      </c>
      <c r="S5" s="262">
        <v>70</v>
      </c>
      <c r="T5" s="226" t="s">
        <v>186</v>
      </c>
      <c r="U5" s="258" t="s">
        <v>158</v>
      </c>
      <c r="V5" s="287" t="str">
        <f t="shared" ref="V5:V34" si="6">IF(V4="za", "zo", IF(V4="zo", "ma",IF(V4="ma", "di",IF(V4="di", "wo",IF(V4="wo", "do",IF(V4="do", "vr","za"))))))</f>
        <v>do</v>
      </c>
      <c r="W5" s="287">
        <f>W4+1</f>
        <v>2</v>
      </c>
      <c r="X5" s="224"/>
      <c r="Y5" s="226" t="s">
        <v>1</v>
      </c>
      <c r="Z5" s="295" t="s">
        <v>158</v>
      </c>
      <c r="AA5" s="302" t="str">
        <f>IF(AA4="za", "zo", IF(AA4="zo", "ma",IF(AA4="ma", "di",IF(AA4="di", "wo",IF(AA4="wo", "do",IF(AA4="do", "vr","za"))))))</f>
        <v>zo</v>
      </c>
      <c r="AB5" s="301">
        <f>AB4+1</f>
        <v>2</v>
      </c>
      <c r="AC5" s="301"/>
      <c r="AD5" s="301"/>
      <c r="AE5" s="309"/>
    </row>
    <row r="6" spans="1:31">
      <c r="B6" s="287" t="str">
        <f t="shared" si="0"/>
        <v>di</v>
      </c>
      <c r="C6" s="287">
        <f t="shared" si="1"/>
        <v>3</v>
      </c>
      <c r="D6" s="218"/>
      <c r="E6" s="219"/>
      <c r="F6" s="220"/>
      <c r="G6" s="287" t="str">
        <f t="shared" si="2"/>
        <v>do</v>
      </c>
      <c r="H6" s="287">
        <f>H5+1</f>
        <v>3</v>
      </c>
      <c r="I6" s="222"/>
      <c r="J6" s="266"/>
      <c r="K6" s="295"/>
      <c r="L6" s="302" t="str">
        <f t="shared" si="3"/>
        <v>zo</v>
      </c>
      <c r="M6" s="302">
        <f t="shared" si="4"/>
        <v>3</v>
      </c>
      <c r="N6" s="301"/>
      <c r="O6" s="325"/>
      <c r="P6" s="309"/>
      <c r="Q6" s="287" t="str">
        <f t="shared" si="5"/>
        <v>di</v>
      </c>
      <c r="R6" s="287">
        <f t="shared" ref="R6:R34" si="7">R5+1</f>
        <v>3</v>
      </c>
      <c r="S6" s="262"/>
      <c r="U6" s="258"/>
      <c r="V6" s="270" t="str">
        <f t="shared" si="6"/>
        <v>vr</v>
      </c>
      <c r="W6" s="287">
        <f>W5+1</f>
        <v>3</v>
      </c>
      <c r="X6" s="224"/>
      <c r="Y6" s="226" t="s">
        <v>215</v>
      </c>
      <c r="Z6" s="295" t="s">
        <v>257</v>
      </c>
      <c r="AA6" s="287" t="str">
        <f t="shared" ref="AA6:AA33" si="8">IF(AA5="za", "zo", IF(AA5="zo", "ma",IF(AA5="ma", "di",IF(AA5="di", "wo",IF(AA5="wo", "do",IF(AA5="do", "vr","za"))))))</f>
        <v>ma</v>
      </c>
      <c r="AB6" s="287">
        <f>AB5+1</f>
        <v>3</v>
      </c>
      <c r="AC6" s="225">
        <v>70</v>
      </c>
      <c r="AD6" s="219" t="s">
        <v>5</v>
      </c>
      <c r="AE6" s="220" t="s">
        <v>158</v>
      </c>
    </row>
    <row r="7" spans="1:31">
      <c r="B7" s="287" t="str">
        <f t="shared" si="0"/>
        <v>wo</v>
      </c>
      <c r="C7" s="287">
        <f t="shared" si="1"/>
        <v>4</v>
      </c>
      <c r="D7" s="218"/>
      <c r="E7" s="227"/>
      <c r="F7" s="223"/>
      <c r="G7" s="287" t="str">
        <f t="shared" si="2"/>
        <v>vr</v>
      </c>
      <c r="H7" s="287">
        <f t="shared" ref="H7:H34" si="9">H6+1</f>
        <v>4</v>
      </c>
      <c r="I7" s="222"/>
      <c r="J7" s="219" t="s">
        <v>4</v>
      </c>
      <c r="K7" s="295"/>
      <c r="L7" s="287" t="str">
        <f t="shared" si="3"/>
        <v>ma</v>
      </c>
      <c r="M7" s="288">
        <f>M6+1</f>
        <v>4</v>
      </c>
      <c r="N7" s="222">
        <v>100</v>
      </c>
      <c r="O7" s="326" t="s">
        <v>1</v>
      </c>
      <c r="P7" s="220"/>
      <c r="Q7" s="287" t="str">
        <f t="shared" si="5"/>
        <v>wo</v>
      </c>
      <c r="R7" s="287">
        <f>R6+1</f>
        <v>4</v>
      </c>
      <c r="S7" s="262"/>
      <c r="T7" s="226"/>
      <c r="V7" s="301" t="str">
        <f t="shared" si="6"/>
        <v>za</v>
      </c>
      <c r="W7" s="301">
        <f>W6+1</f>
        <v>4</v>
      </c>
      <c r="X7" s="319"/>
      <c r="Y7" s="301" t="s">
        <v>4</v>
      </c>
      <c r="Z7" s="309" t="s">
        <v>159</v>
      </c>
      <c r="AA7" s="287" t="str">
        <f t="shared" si="8"/>
        <v>di</v>
      </c>
      <c r="AB7" s="287">
        <f>AB6+1</f>
        <v>4</v>
      </c>
      <c r="AC7" s="225"/>
      <c r="AD7" s="219"/>
      <c r="AE7" s="220"/>
    </row>
    <row r="8" spans="1:31">
      <c r="B8" s="287" t="str">
        <f t="shared" si="0"/>
        <v>do</v>
      </c>
      <c r="C8" s="287">
        <f t="shared" si="1"/>
        <v>5</v>
      </c>
      <c r="D8" s="218"/>
      <c r="E8" s="219"/>
      <c r="F8" s="220"/>
      <c r="G8" s="300" t="str">
        <f t="shared" si="2"/>
        <v>za</v>
      </c>
      <c r="H8" s="301">
        <f t="shared" si="9"/>
        <v>5</v>
      </c>
      <c r="I8" s="301"/>
      <c r="J8" s="312" t="s">
        <v>1</v>
      </c>
      <c r="K8" s="309" t="s">
        <v>266</v>
      </c>
      <c r="L8" s="287" t="str">
        <f t="shared" si="3"/>
        <v>di</v>
      </c>
      <c r="M8" s="287">
        <f>M7+1</f>
        <v>5</v>
      </c>
      <c r="N8" s="222"/>
      <c r="O8" s="326"/>
      <c r="P8" s="220"/>
      <c r="Q8" s="287" t="str">
        <f t="shared" si="5"/>
        <v>do</v>
      </c>
      <c r="R8" s="287">
        <f>R7+1</f>
        <v>5</v>
      </c>
      <c r="S8" s="262"/>
      <c r="T8" s="226" t="s">
        <v>187</v>
      </c>
      <c r="U8" s="258" t="s">
        <v>158</v>
      </c>
      <c r="V8" s="302" t="str">
        <f t="shared" si="6"/>
        <v>zo</v>
      </c>
      <c r="W8" s="302">
        <f>W7+1</f>
        <v>5</v>
      </c>
      <c r="X8" s="319"/>
      <c r="Y8" s="301"/>
      <c r="Z8" s="309"/>
      <c r="AA8" s="287" t="str">
        <f t="shared" si="8"/>
        <v>wo</v>
      </c>
      <c r="AB8" s="287">
        <f>AB7+1</f>
        <v>5</v>
      </c>
      <c r="AC8" s="225"/>
      <c r="AD8" s="219"/>
      <c r="AE8" s="220"/>
    </row>
    <row r="9" spans="1:31">
      <c r="B9" s="287" t="str">
        <f t="shared" si="0"/>
        <v>vr</v>
      </c>
      <c r="C9" s="287">
        <f t="shared" si="1"/>
        <v>6</v>
      </c>
      <c r="D9" s="218"/>
      <c r="E9" s="219"/>
      <c r="F9" s="220"/>
      <c r="G9" s="302" t="str">
        <f t="shared" si="2"/>
        <v>zo</v>
      </c>
      <c r="H9" s="302">
        <f>H8+1</f>
        <v>6</v>
      </c>
      <c r="I9" s="301"/>
      <c r="J9" s="301"/>
      <c r="K9" s="309" t="s">
        <v>283</v>
      </c>
      <c r="L9" s="287" t="str">
        <f t="shared" si="3"/>
        <v>wo</v>
      </c>
      <c r="M9" s="287">
        <f>M8+1</f>
        <v>6</v>
      </c>
      <c r="N9" s="222"/>
      <c r="O9" s="326"/>
      <c r="P9" s="220"/>
      <c r="Q9" s="270" t="str">
        <f t="shared" si="5"/>
        <v>vr</v>
      </c>
      <c r="R9" s="287">
        <f t="shared" si="7"/>
        <v>6</v>
      </c>
      <c r="S9" s="262"/>
      <c r="T9" s="226" t="s">
        <v>4</v>
      </c>
      <c r="U9" s="258" t="s">
        <v>257</v>
      </c>
      <c r="V9" s="287" t="str">
        <f t="shared" si="6"/>
        <v>ma</v>
      </c>
      <c r="W9" s="287">
        <f t="shared" ref="W9:W34" si="10">W8+1</f>
        <v>6</v>
      </c>
      <c r="X9" s="224">
        <v>100</v>
      </c>
      <c r="Y9" s="226" t="s">
        <v>190</v>
      </c>
      <c r="Z9" s="295" t="s">
        <v>158</v>
      </c>
      <c r="AA9" s="287" t="str">
        <f t="shared" si="8"/>
        <v>do</v>
      </c>
      <c r="AB9" s="287">
        <f t="shared" ref="AB9:AB33" si="11">AB8+1</f>
        <v>6</v>
      </c>
      <c r="AC9" s="225"/>
      <c r="AD9" s="219" t="s">
        <v>187</v>
      </c>
      <c r="AE9" s="220" t="s">
        <v>158</v>
      </c>
    </row>
    <row r="10" spans="1:31">
      <c r="B10" s="287" t="str">
        <f t="shared" si="0"/>
        <v>za</v>
      </c>
      <c r="C10" s="287">
        <f t="shared" si="1"/>
        <v>7</v>
      </c>
      <c r="D10" s="218"/>
      <c r="E10" s="219"/>
      <c r="F10" s="220"/>
      <c r="G10" s="287" t="str">
        <f t="shared" si="2"/>
        <v>ma</v>
      </c>
      <c r="H10" s="287">
        <f t="shared" si="9"/>
        <v>7</v>
      </c>
      <c r="I10" s="222">
        <v>70</v>
      </c>
      <c r="J10" s="266" t="s">
        <v>1</v>
      </c>
      <c r="K10" s="223" t="s">
        <v>158</v>
      </c>
      <c r="L10" s="287" t="str">
        <f t="shared" si="3"/>
        <v>do</v>
      </c>
      <c r="M10" s="287">
        <f t="shared" ref="M10:M33" si="12">M9+1</f>
        <v>7</v>
      </c>
      <c r="N10" s="222"/>
      <c r="O10" s="327" t="s">
        <v>5</v>
      </c>
      <c r="P10" s="220" t="s">
        <v>158</v>
      </c>
      <c r="Q10" s="301" t="str">
        <f t="shared" si="5"/>
        <v>za</v>
      </c>
      <c r="R10" s="301">
        <f t="shared" si="7"/>
        <v>7</v>
      </c>
      <c r="S10" s="318"/>
      <c r="T10" s="301" t="s">
        <v>5</v>
      </c>
      <c r="U10" s="309" t="s">
        <v>159</v>
      </c>
      <c r="V10" s="287" t="str">
        <f t="shared" si="6"/>
        <v>di</v>
      </c>
      <c r="W10" s="287">
        <f t="shared" si="10"/>
        <v>7</v>
      </c>
      <c r="X10" s="224"/>
      <c r="Y10" s="226"/>
      <c r="Z10" s="295"/>
      <c r="AA10" s="287" t="str">
        <f t="shared" si="8"/>
        <v>vr</v>
      </c>
      <c r="AB10" s="287">
        <f t="shared" si="11"/>
        <v>7</v>
      </c>
      <c r="AC10" s="225"/>
      <c r="AD10" s="322" t="s">
        <v>0</v>
      </c>
      <c r="AE10" s="321" t="s">
        <v>279</v>
      </c>
    </row>
    <row r="11" spans="1:31">
      <c r="A11" s="278"/>
      <c r="B11" s="287" t="str">
        <f t="shared" ref="B11:B33" si="13">IF(B10="za", "zo", IF(B10="zo", "ma",IF(B10="ma", "di",IF(B10="di", "wo",IF(B10="wo", "do",IF(B10="do", "vr","za"))))))</f>
        <v>zo</v>
      </c>
      <c r="C11" s="287">
        <f t="shared" ref="C11:C33" si="14">C10+1</f>
        <v>8</v>
      </c>
      <c r="D11" s="218"/>
      <c r="E11" s="219"/>
      <c r="F11" s="220"/>
      <c r="G11" s="287" t="str">
        <f t="shared" si="2"/>
        <v>di</v>
      </c>
      <c r="H11" s="287">
        <f t="shared" si="9"/>
        <v>8</v>
      </c>
      <c r="I11" s="221"/>
      <c r="K11" s="223"/>
      <c r="L11" s="287" t="str">
        <f t="shared" si="3"/>
        <v>vr</v>
      </c>
      <c r="M11" s="287">
        <f t="shared" si="12"/>
        <v>8</v>
      </c>
      <c r="N11" s="222"/>
      <c r="O11" s="326" t="s">
        <v>2</v>
      </c>
      <c r="P11" s="220" t="s">
        <v>257</v>
      </c>
      <c r="Q11" s="302" t="str">
        <f t="shared" si="5"/>
        <v>zo</v>
      </c>
      <c r="R11" s="302">
        <f t="shared" si="7"/>
        <v>8</v>
      </c>
      <c r="S11" s="318"/>
      <c r="T11" s="301"/>
      <c r="U11" s="310"/>
      <c r="V11" s="287" t="str">
        <f t="shared" si="6"/>
        <v>wo</v>
      </c>
      <c r="W11" s="287">
        <f t="shared" si="10"/>
        <v>8</v>
      </c>
      <c r="X11" s="228"/>
      <c r="Y11" s="226"/>
      <c r="Z11" s="295"/>
      <c r="AA11" s="301" t="str">
        <f t="shared" si="8"/>
        <v>za</v>
      </c>
      <c r="AB11" s="301">
        <f t="shared" si="11"/>
        <v>8</v>
      </c>
      <c r="AC11" s="301"/>
      <c r="AD11" s="301" t="s">
        <v>1</v>
      </c>
      <c r="AE11" s="309" t="s">
        <v>159</v>
      </c>
    </row>
    <row r="12" spans="1:31">
      <c r="B12" s="287" t="str">
        <f t="shared" si="13"/>
        <v>ma</v>
      </c>
      <c r="C12" s="287">
        <f t="shared" si="14"/>
        <v>9</v>
      </c>
      <c r="D12" s="218"/>
      <c r="E12" s="219"/>
      <c r="F12" s="220"/>
      <c r="G12" s="287" t="str">
        <f t="shared" si="2"/>
        <v>wo</v>
      </c>
      <c r="H12" s="287">
        <f t="shared" si="9"/>
        <v>9</v>
      </c>
      <c r="I12" s="222"/>
      <c r="J12" s="219"/>
      <c r="K12" s="223"/>
      <c r="L12" s="301" t="str">
        <f t="shared" si="3"/>
        <v>za</v>
      </c>
      <c r="M12" s="301">
        <f t="shared" si="12"/>
        <v>9</v>
      </c>
      <c r="N12" s="301"/>
      <c r="O12" s="328" t="s">
        <v>186</v>
      </c>
      <c r="P12" s="309" t="s">
        <v>261</v>
      </c>
      <c r="Q12" s="287" t="str">
        <f t="shared" si="5"/>
        <v>ma</v>
      </c>
      <c r="R12" s="287">
        <f t="shared" si="7"/>
        <v>9</v>
      </c>
      <c r="S12" s="224">
        <v>85</v>
      </c>
      <c r="T12" s="226" t="s">
        <v>187</v>
      </c>
      <c r="U12" s="297" t="s">
        <v>158</v>
      </c>
      <c r="V12" s="287" t="str">
        <f t="shared" si="6"/>
        <v>do</v>
      </c>
      <c r="W12" s="287">
        <f t="shared" si="10"/>
        <v>9</v>
      </c>
      <c r="X12" s="228"/>
      <c r="Y12" s="226" t="s">
        <v>41</v>
      </c>
      <c r="Z12" s="295" t="s">
        <v>158</v>
      </c>
      <c r="AA12" s="302" t="str">
        <f t="shared" si="8"/>
        <v>zo</v>
      </c>
      <c r="AB12" s="302">
        <f t="shared" si="11"/>
        <v>9</v>
      </c>
      <c r="AC12" s="301"/>
      <c r="AD12" s="301"/>
      <c r="AE12" s="309" t="s">
        <v>271</v>
      </c>
    </row>
    <row r="13" spans="1:31">
      <c r="B13" s="287" t="str">
        <f t="shared" si="13"/>
        <v>di</v>
      </c>
      <c r="C13" s="287">
        <f t="shared" si="14"/>
        <v>10</v>
      </c>
      <c r="D13" s="218"/>
      <c r="E13" s="219"/>
      <c r="F13" s="277"/>
      <c r="G13" s="287" t="str">
        <f t="shared" si="2"/>
        <v>do</v>
      </c>
      <c r="H13" s="287">
        <f t="shared" si="9"/>
        <v>10</v>
      </c>
      <c r="I13" s="301"/>
      <c r="J13" s="301"/>
      <c r="K13" s="338" t="s">
        <v>267</v>
      </c>
      <c r="L13" s="302" t="str">
        <f t="shared" si="3"/>
        <v>zo</v>
      </c>
      <c r="M13" s="302">
        <f t="shared" si="12"/>
        <v>10</v>
      </c>
      <c r="N13" s="301"/>
      <c r="O13" s="328"/>
      <c r="P13" s="314"/>
      <c r="Q13" s="287" t="str">
        <f t="shared" si="5"/>
        <v>di</v>
      </c>
      <c r="R13" s="287">
        <f t="shared" si="7"/>
        <v>10</v>
      </c>
      <c r="S13" s="224"/>
      <c r="T13" s="226"/>
      <c r="U13" s="297"/>
      <c r="V13" s="270" t="str">
        <f t="shared" si="6"/>
        <v>vr</v>
      </c>
      <c r="W13" s="287">
        <f t="shared" si="10"/>
        <v>10</v>
      </c>
      <c r="X13" s="228"/>
      <c r="Y13" s="226" t="s">
        <v>2</v>
      </c>
      <c r="Z13" s="295" t="s">
        <v>257</v>
      </c>
      <c r="AA13" s="287" t="str">
        <f t="shared" si="8"/>
        <v>ma</v>
      </c>
      <c r="AB13" s="287">
        <f t="shared" si="11"/>
        <v>10</v>
      </c>
      <c r="AC13" s="225">
        <v>100</v>
      </c>
      <c r="AD13" s="219" t="s">
        <v>2</v>
      </c>
      <c r="AE13" s="220" t="s">
        <v>158</v>
      </c>
    </row>
    <row r="14" spans="1:31">
      <c r="B14" s="287" t="str">
        <f t="shared" si="13"/>
        <v>wo</v>
      </c>
      <c r="C14" s="287">
        <f t="shared" si="14"/>
        <v>11</v>
      </c>
      <c r="D14" s="218"/>
      <c r="E14" s="219"/>
      <c r="F14" s="277"/>
      <c r="G14" s="287" t="str">
        <f t="shared" si="2"/>
        <v>vr</v>
      </c>
      <c r="H14" s="287">
        <f t="shared" si="9"/>
        <v>11</v>
      </c>
      <c r="I14" s="222"/>
      <c r="J14" s="219" t="s">
        <v>189</v>
      </c>
      <c r="K14" s="295" t="s">
        <v>257</v>
      </c>
      <c r="L14" s="287" t="str">
        <f t="shared" si="3"/>
        <v>ma</v>
      </c>
      <c r="M14" s="287">
        <f t="shared" si="12"/>
        <v>11</v>
      </c>
      <c r="N14" s="222">
        <v>70</v>
      </c>
      <c r="O14" s="326" t="s">
        <v>187</v>
      </c>
      <c r="P14" s="220" t="s">
        <v>158</v>
      </c>
      <c r="Q14" s="287" t="str">
        <f t="shared" si="5"/>
        <v>wo</v>
      </c>
      <c r="R14" s="287">
        <f t="shared" si="7"/>
        <v>11</v>
      </c>
      <c r="S14" s="224"/>
      <c r="T14" s="226"/>
      <c r="U14" s="298"/>
      <c r="V14" s="301" t="str">
        <f t="shared" si="6"/>
        <v>za</v>
      </c>
      <c r="W14" s="301">
        <f t="shared" si="10"/>
        <v>11</v>
      </c>
      <c r="X14" s="301"/>
      <c r="Y14" s="301" t="s">
        <v>190</v>
      </c>
      <c r="Z14" s="309" t="s">
        <v>159</v>
      </c>
      <c r="AA14" s="287" t="str">
        <f t="shared" si="8"/>
        <v>di</v>
      </c>
      <c r="AB14" s="287">
        <f t="shared" si="11"/>
        <v>11</v>
      </c>
      <c r="AC14" s="225"/>
      <c r="AD14" s="219"/>
      <c r="AE14" s="220"/>
    </row>
    <row r="15" spans="1:31">
      <c r="B15" s="287" t="str">
        <f t="shared" si="13"/>
        <v>do</v>
      </c>
      <c r="C15" s="287">
        <f t="shared" si="14"/>
        <v>12</v>
      </c>
      <c r="D15" s="218"/>
      <c r="E15" s="219"/>
      <c r="F15" s="261"/>
      <c r="G15" s="300" t="str">
        <f t="shared" si="2"/>
        <v>za</v>
      </c>
      <c r="H15" s="301">
        <f t="shared" si="9"/>
        <v>12</v>
      </c>
      <c r="I15" s="301"/>
      <c r="J15" s="301" t="s">
        <v>0</v>
      </c>
      <c r="K15" s="309" t="s">
        <v>269</v>
      </c>
      <c r="L15" s="287" t="str">
        <f t="shared" si="3"/>
        <v>di</v>
      </c>
      <c r="M15" s="287">
        <f t="shared" si="12"/>
        <v>12</v>
      </c>
      <c r="N15" s="222"/>
      <c r="O15" s="326"/>
      <c r="P15" s="236"/>
      <c r="Q15" s="287" t="str">
        <f t="shared" si="5"/>
        <v>do</v>
      </c>
      <c r="R15" s="287">
        <f t="shared" si="7"/>
        <v>12</v>
      </c>
      <c r="S15" s="224"/>
      <c r="T15" s="226" t="s">
        <v>5</v>
      </c>
      <c r="U15" s="297" t="s">
        <v>158</v>
      </c>
      <c r="V15" s="302" t="str">
        <f t="shared" si="6"/>
        <v>zo</v>
      </c>
      <c r="W15" s="302">
        <f t="shared" si="10"/>
        <v>12</v>
      </c>
      <c r="X15" s="301"/>
      <c r="Y15" s="301"/>
      <c r="Z15" s="309" t="s">
        <v>271</v>
      </c>
      <c r="AA15" s="287" t="str">
        <f t="shared" si="8"/>
        <v>wo</v>
      </c>
      <c r="AB15" s="287">
        <f t="shared" si="11"/>
        <v>12</v>
      </c>
      <c r="AC15" s="225"/>
      <c r="AD15" s="219"/>
      <c r="AE15" s="220"/>
    </row>
    <row r="16" spans="1:31">
      <c r="B16" s="287" t="str">
        <f t="shared" si="13"/>
        <v>vr</v>
      </c>
      <c r="C16" s="287">
        <f t="shared" si="14"/>
        <v>13</v>
      </c>
      <c r="D16" s="222">
        <v>70</v>
      </c>
      <c r="E16" s="219" t="s">
        <v>4</v>
      </c>
      <c r="F16" s="220" t="s">
        <v>257</v>
      </c>
      <c r="G16" s="302" t="str">
        <f t="shared" si="2"/>
        <v>zo</v>
      </c>
      <c r="H16" s="302">
        <f t="shared" si="9"/>
        <v>13</v>
      </c>
      <c r="I16" s="301"/>
      <c r="J16" s="301"/>
      <c r="K16" s="309"/>
      <c r="L16" s="287" t="str">
        <f t="shared" si="3"/>
        <v>wo</v>
      </c>
      <c r="M16" s="287">
        <f t="shared" si="12"/>
        <v>13</v>
      </c>
      <c r="N16" s="222"/>
      <c r="O16" s="326"/>
      <c r="P16" s="220"/>
      <c r="Q16" s="270" t="str">
        <f t="shared" si="5"/>
        <v>vr</v>
      </c>
      <c r="R16" s="287">
        <f t="shared" si="7"/>
        <v>13</v>
      </c>
      <c r="S16" s="224"/>
      <c r="T16" s="226" t="s">
        <v>1</v>
      </c>
      <c r="U16" s="297" t="s">
        <v>257</v>
      </c>
      <c r="V16" s="287" t="str">
        <f t="shared" si="6"/>
        <v>ma</v>
      </c>
      <c r="W16" s="287">
        <f t="shared" si="10"/>
        <v>13</v>
      </c>
      <c r="X16" s="228">
        <v>85</v>
      </c>
      <c r="Y16" s="219" t="s">
        <v>5</v>
      </c>
      <c r="Z16" s="295" t="s">
        <v>158</v>
      </c>
      <c r="AA16" s="287" t="str">
        <f t="shared" si="8"/>
        <v>do</v>
      </c>
      <c r="AB16" s="287">
        <f t="shared" si="11"/>
        <v>13</v>
      </c>
      <c r="AC16" s="225"/>
      <c r="AD16" s="219" t="s">
        <v>186</v>
      </c>
      <c r="AE16" s="220" t="s">
        <v>158</v>
      </c>
    </row>
    <row r="17" spans="2:32">
      <c r="B17" s="301" t="str">
        <f t="shared" si="13"/>
        <v>za</v>
      </c>
      <c r="C17" s="301">
        <f t="shared" si="14"/>
        <v>14</v>
      </c>
      <c r="D17" s="301"/>
      <c r="E17" s="301" t="s">
        <v>189</v>
      </c>
      <c r="F17" s="309" t="s">
        <v>284</v>
      </c>
      <c r="G17" s="288" t="str">
        <f t="shared" si="2"/>
        <v>ma</v>
      </c>
      <c r="H17" s="288">
        <f t="shared" si="9"/>
        <v>14</v>
      </c>
      <c r="I17" s="222">
        <v>85</v>
      </c>
      <c r="J17" s="219" t="s">
        <v>187</v>
      </c>
      <c r="K17" s="220" t="s">
        <v>158</v>
      </c>
      <c r="L17" s="287" t="str">
        <f t="shared" si="3"/>
        <v>do</v>
      </c>
      <c r="M17" s="287">
        <f t="shared" si="12"/>
        <v>14</v>
      </c>
      <c r="N17" s="222"/>
      <c r="O17" s="326" t="s">
        <v>190</v>
      </c>
      <c r="P17" s="220" t="s">
        <v>158</v>
      </c>
      <c r="Q17" s="301" t="str">
        <f t="shared" si="5"/>
        <v>za</v>
      </c>
      <c r="R17" s="301">
        <f t="shared" si="7"/>
        <v>14</v>
      </c>
      <c r="S17" s="319"/>
      <c r="T17" s="301" t="s">
        <v>186</v>
      </c>
      <c r="U17" s="309" t="s">
        <v>159</v>
      </c>
      <c r="V17" s="287" t="str">
        <f t="shared" si="6"/>
        <v>di</v>
      </c>
      <c r="W17" s="287">
        <f t="shared" si="10"/>
        <v>14</v>
      </c>
      <c r="X17" s="228"/>
      <c r="Y17" s="219"/>
      <c r="Z17" s="295"/>
      <c r="AA17" s="287" t="str">
        <f t="shared" si="8"/>
        <v>vr</v>
      </c>
      <c r="AB17" s="287">
        <f t="shared" si="11"/>
        <v>14</v>
      </c>
      <c r="AC17" s="225"/>
      <c r="AD17" s="214" t="s">
        <v>1</v>
      </c>
      <c r="AE17" s="220" t="s">
        <v>282</v>
      </c>
    </row>
    <row r="18" spans="2:32" ht="14.1">
      <c r="B18" s="301" t="str">
        <f t="shared" si="13"/>
        <v>zo</v>
      </c>
      <c r="C18" s="301">
        <f t="shared" si="14"/>
        <v>15</v>
      </c>
      <c r="D18" s="301"/>
      <c r="E18" s="301"/>
      <c r="F18" s="310"/>
      <c r="G18" s="287" t="str">
        <f t="shared" si="2"/>
        <v>di</v>
      </c>
      <c r="H18" s="287">
        <f t="shared" si="9"/>
        <v>15</v>
      </c>
      <c r="I18" s="221"/>
      <c r="J18" s="219"/>
      <c r="K18" s="220"/>
      <c r="L18" s="287" t="str">
        <f t="shared" si="3"/>
        <v>vr</v>
      </c>
      <c r="M18" s="287">
        <f t="shared" si="12"/>
        <v>15</v>
      </c>
      <c r="N18" s="222"/>
      <c r="O18" s="326" t="s">
        <v>1</v>
      </c>
      <c r="P18" s="307" t="s">
        <v>257</v>
      </c>
      <c r="Q18" s="302" t="str">
        <f t="shared" si="5"/>
        <v>zo</v>
      </c>
      <c r="R18" s="302">
        <f t="shared" si="7"/>
        <v>15</v>
      </c>
      <c r="S18" s="319"/>
      <c r="T18" s="301"/>
      <c r="U18" s="309" t="s">
        <v>271</v>
      </c>
      <c r="V18" s="287" t="str">
        <f t="shared" si="6"/>
        <v>wo</v>
      </c>
      <c r="W18" s="287">
        <f t="shared" si="10"/>
        <v>15</v>
      </c>
      <c r="X18" s="228"/>
      <c r="Y18" s="219"/>
      <c r="Z18" s="295"/>
      <c r="AA18" s="301" t="str">
        <f t="shared" si="8"/>
        <v>za</v>
      </c>
      <c r="AB18" s="301">
        <f t="shared" si="11"/>
        <v>15</v>
      </c>
      <c r="AC18" s="301"/>
      <c r="AD18" s="301" t="s">
        <v>0</v>
      </c>
      <c r="AE18" s="317" t="s">
        <v>269</v>
      </c>
    </row>
    <row r="19" spans="2:32">
      <c r="B19" s="287" t="str">
        <f t="shared" si="13"/>
        <v>ma</v>
      </c>
      <c r="C19" s="287">
        <f t="shared" si="14"/>
        <v>16</v>
      </c>
      <c r="D19" s="222"/>
      <c r="E19" s="219" t="s">
        <v>1</v>
      </c>
      <c r="F19" s="220" t="s">
        <v>158</v>
      </c>
      <c r="G19" s="288" t="str">
        <f t="shared" si="2"/>
        <v>wo</v>
      </c>
      <c r="H19" s="288">
        <f t="shared" si="9"/>
        <v>16</v>
      </c>
      <c r="I19" s="222"/>
      <c r="J19" s="219"/>
      <c r="K19" s="269"/>
      <c r="L19" s="301" t="str">
        <f t="shared" si="3"/>
        <v>za</v>
      </c>
      <c r="M19" s="301">
        <f t="shared" si="12"/>
        <v>16</v>
      </c>
      <c r="N19" s="301"/>
      <c r="O19" s="328" t="s">
        <v>2</v>
      </c>
      <c r="P19" s="307" t="s">
        <v>261</v>
      </c>
      <c r="Q19" s="287" t="str">
        <f t="shared" si="5"/>
        <v>ma</v>
      </c>
      <c r="R19" s="287">
        <f t="shared" si="7"/>
        <v>16</v>
      </c>
      <c r="S19" s="224">
        <v>100</v>
      </c>
      <c r="T19" s="226" t="s">
        <v>2</v>
      </c>
      <c r="U19" s="295" t="s">
        <v>158</v>
      </c>
      <c r="V19" s="287" t="str">
        <f t="shared" si="6"/>
        <v>do</v>
      </c>
      <c r="W19" s="287">
        <f t="shared" si="10"/>
        <v>16</v>
      </c>
      <c r="X19" s="228"/>
      <c r="Y19" s="214" t="s">
        <v>1</v>
      </c>
      <c r="Z19" s="295" t="s">
        <v>158</v>
      </c>
      <c r="AA19" s="302" t="str">
        <f t="shared" si="8"/>
        <v>zo</v>
      </c>
      <c r="AB19" s="302">
        <f t="shared" si="11"/>
        <v>16</v>
      </c>
      <c r="AC19" s="301"/>
      <c r="AD19" s="301"/>
      <c r="AE19" s="320"/>
    </row>
    <row r="20" spans="2:32">
      <c r="B20" s="287" t="str">
        <f t="shared" si="13"/>
        <v>di</v>
      </c>
      <c r="C20" s="287">
        <f t="shared" si="14"/>
        <v>17</v>
      </c>
      <c r="D20" s="222"/>
      <c r="E20" s="220"/>
      <c r="F20" s="285"/>
      <c r="G20" s="288" t="str">
        <f t="shared" si="2"/>
        <v>do</v>
      </c>
      <c r="H20" s="288">
        <f t="shared" si="9"/>
        <v>17</v>
      </c>
      <c r="I20" s="222"/>
      <c r="J20" s="219" t="s">
        <v>186</v>
      </c>
      <c r="K20" s="265" t="s">
        <v>158</v>
      </c>
      <c r="L20" s="302" t="str">
        <f t="shared" si="3"/>
        <v>zo</v>
      </c>
      <c r="M20" s="302">
        <f t="shared" si="12"/>
        <v>17</v>
      </c>
      <c r="N20" s="301"/>
      <c r="O20" s="328"/>
      <c r="P20" s="308" t="s">
        <v>271</v>
      </c>
      <c r="Q20" s="287" t="str">
        <f t="shared" si="5"/>
        <v>di</v>
      </c>
      <c r="R20" s="287">
        <f t="shared" si="7"/>
        <v>17</v>
      </c>
      <c r="S20" s="224"/>
      <c r="T20" s="226"/>
      <c r="U20" s="295"/>
      <c r="V20" s="287" t="str">
        <f t="shared" si="6"/>
        <v>vr</v>
      </c>
      <c r="W20" s="287">
        <f t="shared" si="10"/>
        <v>17</v>
      </c>
      <c r="X20" s="228"/>
      <c r="Y20" s="219" t="s">
        <v>42</v>
      </c>
      <c r="Z20" s="295" t="s">
        <v>257</v>
      </c>
      <c r="AA20" s="287" t="str">
        <f t="shared" si="8"/>
        <v>ma</v>
      </c>
      <c r="AB20" s="287">
        <f t="shared" si="11"/>
        <v>17</v>
      </c>
      <c r="AC20" s="229">
        <v>85</v>
      </c>
      <c r="AD20" s="219" t="s">
        <v>190</v>
      </c>
      <c r="AE20" s="220" t="s">
        <v>158</v>
      </c>
    </row>
    <row r="21" spans="2:32">
      <c r="B21" s="287" t="str">
        <f t="shared" si="13"/>
        <v>wo</v>
      </c>
      <c r="C21" s="287">
        <f t="shared" si="14"/>
        <v>18</v>
      </c>
      <c r="D21" s="222"/>
      <c r="E21" s="220"/>
      <c r="F21" s="285"/>
      <c r="G21" s="288" t="str">
        <f t="shared" si="2"/>
        <v>vr</v>
      </c>
      <c r="H21" s="288">
        <f t="shared" si="9"/>
        <v>18</v>
      </c>
      <c r="I21" s="222"/>
      <c r="J21" s="214" t="s">
        <v>4</v>
      </c>
      <c r="K21" s="203" t="s">
        <v>257</v>
      </c>
      <c r="L21" s="287" t="str">
        <f t="shared" si="3"/>
        <v>ma</v>
      </c>
      <c r="M21" s="287">
        <f t="shared" si="12"/>
        <v>18</v>
      </c>
      <c r="N21" s="222">
        <v>85</v>
      </c>
      <c r="O21" s="326" t="s">
        <v>1</v>
      </c>
      <c r="P21" s="307" t="s">
        <v>158</v>
      </c>
      <c r="Q21" s="287" t="str">
        <f t="shared" si="5"/>
        <v>wo</v>
      </c>
      <c r="R21" s="287">
        <f t="shared" si="7"/>
        <v>18</v>
      </c>
      <c r="S21" s="224"/>
      <c r="T21" s="226"/>
      <c r="U21" s="295"/>
      <c r="V21" s="301" t="str">
        <f t="shared" si="6"/>
        <v>za</v>
      </c>
      <c r="W21" s="301">
        <f t="shared" si="10"/>
        <v>18</v>
      </c>
      <c r="X21" s="301"/>
      <c r="Y21" s="301" t="s">
        <v>186</v>
      </c>
      <c r="Z21" s="309" t="s">
        <v>159</v>
      </c>
      <c r="AA21" s="287" t="str">
        <f t="shared" si="8"/>
        <v>di</v>
      </c>
      <c r="AB21" s="287">
        <f t="shared" si="11"/>
        <v>18</v>
      </c>
      <c r="AC21" s="229"/>
      <c r="AD21" s="219"/>
      <c r="AE21" s="220"/>
    </row>
    <row r="22" spans="2:32">
      <c r="B22" s="287" t="str">
        <f t="shared" si="13"/>
        <v>do</v>
      </c>
      <c r="C22" s="287">
        <f t="shared" si="14"/>
        <v>19</v>
      </c>
      <c r="D22" s="222"/>
      <c r="E22" s="219" t="s">
        <v>4</v>
      </c>
      <c r="F22" s="220" t="s">
        <v>158</v>
      </c>
      <c r="G22" s="300" t="str">
        <f t="shared" si="2"/>
        <v>za</v>
      </c>
      <c r="H22" s="301">
        <f t="shared" si="9"/>
        <v>19</v>
      </c>
      <c r="I22" s="301"/>
      <c r="J22" s="301" t="s">
        <v>2</v>
      </c>
      <c r="K22" s="309" t="s">
        <v>159</v>
      </c>
      <c r="L22" s="287" t="str">
        <f t="shared" si="3"/>
        <v>di</v>
      </c>
      <c r="M22" s="287">
        <f t="shared" si="12"/>
        <v>19</v>
      </c>
      <c r="N22" s="294"/>
      <c r="O22" s="326"/>
      <c r="P22" s="307"/>
      <c r="Q22" s="287" t="str">
        <f t="shared" si="5"/>
        <v>do</v>
      </c>
      <c r="R22" s="287">
        <f t="shared" si="7"/>
        <v>19</v>
      </c>
      <c r="S22" s="224"/>
      <c r="T22" s="226" t="s">
        <v>186</v>
      </c>
      <c r="U22" s="295" t="s">
        <v>158</v>
      </c>
      <c r="V22" s="302" t="str">
        <f t="shared" si="6"/>
        <v>zo</v>
      </c>
      <c r="W22" s="302">
        <f t="shared" si="10"/>
        <v>19</v>
      </c>
      <c r="X22" s="301"/>
      <c r="Y22" s="301"/>
      <c r="Z22" s="309"/>
      <c r="AA22" s="287" t="str">
        <f t="shared" si="8"/>
        <v>wo</v>
      </c>
      <c r="AB22" s="287">
        <f t="shared" si="11"/>
        <v>19</v>
      </c>
      <c r="AC22" s="229"/>
      <c r="AD22" s="219"/>
      <c r="AE22" s="230"/>
    </row>
    <row r="23" spans="2:32">
      <c r="B23" s="287" t="str">
        <f t="shared" si="13"/>
        <v>vr</v>
      </c>
      <c r="C23" s="287">
        <f t="shared" si="14"/>
        <v>20</v>
      </c>
      <c r="D23" s="222"/>
      <c r="E23" s="321" t="s">
        <v>0</v>
      </c>
      <c r="F23" s="321" t="s">
        <v>279</v>
      </c>
      <c r="G23" s="302" t="str">
        <f t="shared" si="2"/>
        <v>zo</v>
      </c>
      <c r="H23" s="302">
        <f t="shared" si="9"/>
        <v>20</v>
      </c>
      <c r="I23" s="301"/>
      <c r="J23" s="301"/>
      <c r="K23" s="310" t="s">
        <v>272</v>
      </c>
      <c r="L23" s="287" t="str">
        <f t="shared" si="3"/>
        <v>wo</v>
      </c>
      <c r="M23" s="287">
        <f t="shared" si="12"/>
        <v>20</v>
      </c>
      <c r="N23" s="262"/>
      <c r="O23" s="326"/>
      <c r="P23" s="307"/>
      <c r="Q23" s="270" t="str">
        <f t="shared" si="5"/>
        <v>vr</v>
      </c>
      <c r="R23" s="287">
        <f t="shared" si="7"/>
        <v>20</v>
      </c>
      <c r="S23" s="224"/>
      <c r="T23" s="226" t="s">
        <v>2</v>
      </c>
      <c r="U23" s="295" t="s">
        <v>257</v>
      </c>
      <c r="V23" s="287" t="str">
        <f t="shared" si="6"/>
        <v>ma</v>
      </c>
      <c r="W23" s="287">
        <f t="shared" si="10"/>
        <v>20</v>
      </c>
      <c r="X23" s="225">
        <v>100</v>
      </c>
      <c r="Y23" s="219" t="s">
        <v>187</v>
      </c>
      <c r="Z23" s="297" t="s">
        <v>158</v>
      </c>
      <c r="AA23" s="287" t="str">
        <f t="shared" si="8"/>
        <v>do</v>
      </c>
      <c r="AB23" s="287">
        <f t="shared" si="11"/>
        <v>20</v>
      </c>
      <c r="AC23" s="229"/>
      <c r="AD23" s="214" t="s">
        <v>1</v>
      </c>
      <c r="AE23" s="220" t="s">
        <v>158</v>
      </c>
    </row>
    <row r="24" spans="2:32" ht="13" customHeight="1">
      <c r="B24" s="301" t="str">
        <f t="shared" si="13"/>
        <v>za</v>
      </c>
      <c r="C24" s="301">
        <f t="shared" si="14"/>
        <v>21</v>
      </c>
      <c r="D24" s="301"/>
      <c r="E24" s="302" t="s">
        <v>2</v>
      </c>
      <c r="F24" s="310" t="s">
        <v>159</v>
      </c>
      <c r="G24" s="302" t="str">
        <f t="shared" si="2"/>
        <v>ma</v>
      </c>
      <c r="H24" s="302">
        <f t="shared" si="9"/>
        <v>21</v>
      </c>
      <c r="I24" s="301"/>
      <c r="J24" s="301"/>
      <c r="K24" s="309" t="s">
        <v>260</v>
      </c>
      <c r="L24" s="287" t="str">
        <f t="shared" si="3"/>
        <v>do</v>
      </c>
      <c r="M24" s="287">
        <f t="shared" si="12"/>
        <v>21</v>
      </c>
      <c r="N24" s="263"/>
      <c r="O24" s="326" t="s">
        <v>215</v>
      </c>
      <c r="P24" s="220" t="s">
        <v>158</v>
      </c>
      <c r="Q24" s="301" t="str">
        <f t="shared" si="5"/>
        <v>za</v>
      </c>
      <c r="R24" s="301">
        <f t="shared" si="7"/>
        <v>21</v>
      </c>
      <c r="S24" s="319"/>
      <c r="T24" s="301" t="s">
        <v>1</v>
      </c>
      <c r="U24" s="309" t="s">
        <v>159</v>
      </c>
      <c r="V24" s="287" t="str">
        <f t="shared" si="6"/>
        <v>di</v>
      </c>
      <c r="W24" s="287">
        <f t="shared" si="10"/>
        <v>21</v>
      </c>
      <c r="X24" s="225"/>
      <c r="Y24" s="321" t="s">
        <v>0</v>
      </c>
      <c r="Z24" s="321" t="s">
        <v>279</v>
      </c>
      <c r="AA24" s="287" t="str">
        <f t="shared" si="8"/>
        <v>vr</v>
      </c>
      <c r="AB24" s="287">
        <f t="shared" si="11"/>
        <v>21</v>
      </c>
      <c r="AC24" s="229"/>
      <c r="AD24" s="219" t="s">
        <v>190</v>
      </c>
      <c r="AE24" s="220" t="s">
        <v>286</v>
      </c>
      <c r="AF24" s="289"/>
    </row>
    <row r="25" spans="2:32">
      <c r="B25" s="301" t="str">
        <f t="shared" si="13"/>
        <v>zo</v>
      </c>
      <c r="C25" s="301">
        <f t="shared" si="14"/>
        <v>22</v>
      </c>
      <c r="D25" s="301"/>
      <c r="E25" s="301"/>
      <c r="F25" s="309"/>
      <c r="G25" s="287" t="str">
        <f t="shared" si="2"/>
        <v>di</v>
      </c>
      <c r="H25" s="287">
        <f t="shared" si="9"/>
        <v>22</v>
      </c>
      <c r="I25" s="221">
        <v>100</v>
      </c>
      <c r="J25" s="219" t="s">
        <v>187</v>
      </c>
      <c r="K25" s="292"/>
      <c r="L25" s="270" t="str">
        <f t="shared" si="3"/>
        <v>vr</v>
      </c>
      <c r="M25" s="287">
        <f t="shared" si="12"/>
        <v>22</v>
      </c>
      <c r="N25" s="263"/>
      <c r="O25" s="326" t="s">
        <v>4</v>
      </c>
      <c r="P25" s="220" t="s">
        <v>257</v>
      </c>
      <c r="Q25" s="302" t="str">
        <f t="shared" si="5"/>
        <v>zo</v>
      </c>
      <c r="R25" s="302">
        <f t="shared" si="7"/>
        <v>22</v>
      </c>
      <c r="S25" s="319"/>
      <c r="T25" s="301"/>
      <c r="U25" s="309"/>
      <c r="V25" s="287" t="str">
        <f t="shared" si="6"/>
        <v>wo</v>
      </c>
      <c r="W25" s="287">
        <f t="shared" si="10"/>
        <v>22</v>
      </c>
      <c r="X25" s="225"/>
      <c r="Y25" s="219"/>
      <c r="Z25" s="297"/>
      <c r="AA25" s="301" t="str">
        <f t="shared" si="8"/>
        <v>za</v>
      </c>
      <c r="AB25" s="301">
        <f t="shared" si="11"/>
        <v>22</v>
      </c>
      <c r="AC25" s="319"/>
      <c r="AD25" s="301" t="s">
        <v>41</v>
      </c>
      <c r="AE25" s="309" t="s">
        <v>159</v>
      </c>
    </row>
    <row r="26" spans="2:32">
      <c r="B26" s="287" t="str">
        <f t="shared" si="13"/>
        <v>ma</v>
      </c>
      <c r="C26" s="287">
        <f t="shared" si="14"/>
        <v>23</v>
      </c>
      <c r="D26" s="222">
        <v>85</v>
      </c>
      <c r="E26" s="219" t="s">
        <v>4</v>
      </c>
      <c r="F26" s="220" t="s">
        <v>158</v>
      </c>
      <c r="G26" s="287" t="str">
        <f t="shared" si="2"/>
        <v>wo</v>
      </c>
      <c r="H26" s="287">
        <f t="shared" si="9"/>
        <v>23</v>
      </c>
      <c r="I26" s="222"/>
      <c r="J26" s="268"/>
      <c r="K26" s="236"/>
      <c r="L26" s="301" t="str">
        <f t="shared" si="3"/>
        <v>za</v>
      </c>
      <c r="M26" s="301">
        <f t="shared" si="12"/>
        <v>23</v>
      </c>
      <c r="N26" s="315"/>
      <c r="O26" s="332" t="s">
        <v>187</v>
      </c>
      <c r="P26" s="316"/>
      <c r="Q26" s="287" t="str">
        <f t="shared" si="5"/>
        <v>ma</v>
      </c>
      <c r="R26" s="287">
        <f t="shared" si="7"/>
        <v>23</v>
      </c>
      <c r="S26" s="224">
        <v>70</v>
      </c>
      <c r="T26" s="226" t="s">
        <v>5</v>
      </c>
      <c r="U26" s="295" t="s">
        <v>158</v>
      </c>
      <c r="V26" s="287" t="str">
        <f t="shared" si="6"/>
        <v>do</v>
      </c>
      <c r="W26" s="287">
        <f t="shared" si="10"/>
        <v>23</v>
      </c>
      <c r="X26" s="225"/>
      <c r="Y26" s="219" t="s">
        <v>215</v>
      </c>
      <c r="Z26" s="297" t="s">
        <v>158</v>
      </c>
      <c r="AA26" s="302" t="str">
        <f t="shared" si="8"/>
        <v>zo</v>
      </c>
      <c r="AB26" s="302">
        <f t="shared" si="11"/>
        <v>23</v>
      </c>
      <c r="AC26" s="319"/>
      <c r="AD26" s="301"/>
      <c r="AE26" s="309" t="s">
        <v>271</v>
      </c>
    </row>
    <row r="27" spans="2:32" ht="14.1">
      <c r="B27" s="287" t="str">
        <f t="shared" si="13"/>
        <v>di</v>
      </c>
      <c r="C27" s="287">
        <f t="shared" si="14"/>
        <v>24</v>
      </c>
      <c r="D27" s="222"/>
      <c r="E27" s="219"/>
      <c r="F27" s="277"/>
      <c r="G27" s="287" t="str">
        <f t="shared" si="2"/>
        <v>do</v>
      </c>
      <c r="H27" s="287">
        <f t="shared" si="9"/>
        <v>24</v>
      </c>
      <c r="I27" s="222"/>
      <c r="J27" s="290"/>
      <c r="K27" s="291" t="s">
        <v>268</v>
      </c>
      <c r="L27" s="302" t="str">
        <f t="shared" si="3"/>
        <v>zo</v>
      </c>
      <c r="M27" s="302">
        <f t="shared" si="12"/>
        <v>24</v>
      </c>
      <c r="N27" s="315"/>
      <c r="O27" s="328"/>
      <c r="P27" s="317"/>
      <c r="Q27" s="287" t="str">
        <f t="shared" si="5"/>
        <v>di</v>
      </c>
      <c r="R27" s="287">
        <f t="shared" si="7"/>
        <v>24</v>
      </c>
      <c r="S27" s="224"/>
      <c r="T27" s="226"/>
      <c r="U27" s="295"/>
      <c r="V27" s="270" t="str">
        <f t="shared" si="6"/>
        <v>vr</v>
      </c>
      <c r="W27" s="287">
        <f t="shared" si="10"/>
        <v>24</v>
      </c>
      <c r="X27" s="225"/>
      <c r="Y27" s="219" t="s">
        <v>4</v>
      </c>
      <c r="Z27" s="297" t="s">
        <v>257</v>
      </c>
      <c r="AA27" s="287" t="str">
        <f t="shared" si="8"/>
        <v>ma</v>
      </c>
      <c r="AB27" s="287">
        <f t="shared" si="11"/>
        <v>24</v>
      </c>
      <c r="AC27" s="229">
        <v>70</v>
      </c>
      <c r="AD27" s="219" t="s">
        <v>41</v>
      </c>
      <c r="AE27" s="220" t="s">
        <v>288</v>
      </c>
    </row>
    <row r="28" spans="2:32">
      <c r="B28" s="287" t="str">
        <f t="shared" si="13"/>
        <v>wo</v>
      </c>
      <c r="C28" s="287">
        <f t="shared" si="14"/>
        <v>25</v>
      </c>
      <c r="D28" s="222"/>
      <c r="E28" s="219"/>
      <c r="F28" s="277"/>
      <c r="G28" s="287" t="str">
        <f t="shared" si="2"/>
        <v>vr</v>
      </c>
      <c r="H28" s="287">
        <f t="shared" si="9"/>
        <v>25</v>
      </c>
      <c r="I28" s="222"/>
      <c r="J28" s="219" t="s">
        <v>1</v>
      </c>
      <c r="K28" s="279" t="s">
        <v>257</v>
      </c>
      <c r="L28" s="287" t="str">
        <f t="shared" si="3"/>
        <v>ma</v>
      </c>
      <c r="M28" s="287">
        <f t="shared" si="12"/>
        <v>25</v>
      </c>
      <c r="N28" s="263">
        <v>100</v>
      </c>
      <c r="O28" s="326" t="s">
        <v>2</v>
      </c>
      <c r="P28" s="223" t="s">
        <v>158</v>
      </c>
      <c r="Q28" s="287" t="str">
        <f t="shared" si="5"/>
        <v>wo</v>
      </c>
      <c r="R28" s="287">
        <f t="shared" si="7"/>
        <v>25</v>
      </c>
      <c r="S28" s="224"/>
      <c r="T28" s="226"/>
      <c r="U28" s="296"/>
      <c r="V28" s="301" t="str">
        <f t="shared" si="6"/>
        <v>za</v>
      </c>
      <c r="W28" s="301">
        <f t="shared" si="10"/>
        <v>25</v>
      </c>
      <c r="X28" s="301"/>
      <c r="Y28" s="301" t="s">
        <v>2</v>
      </c>
      <c r="Z28" s="309" t="s">
        <v>159</v>
      </c>
      <c r="AA28" s="287" t="str">
        <f t="shared" si="8"/>
        <v>di</v>
      </c>
      <c r="AB28" s="287">
        <f t="shared" si="11"/>
        <v>25</v>
      </c>
      <c r="AC28" s="229"/>
      <c r="AD28" s="219"/>
      <c r="AE28" s="220"/>
      <c r="AF28" s="206"/>
    </row>
    <row r="29" spans="2:32">
      <c r="B29" s="287" t="str">
        <f t="shared" si="13"/>
        <v>do</v>
      </c>
      <c r="C29" s="287">
        <f t="shared" si="14"/>
        <v>26</v>
      </c>
      <c r="D29" s="222"/>
      <c r="E29" s="219" t="s">
        <v>1</v>
      </c>
      <c r="F29" s="220" t="s">
        <v>158</v>
      </c>
      <c r="G29" s="270" t="str">
        <f t="shared" si="2"/>
        <v>za</v>
      </c>
      <c r="H29" s="287">
        <f t="shared" si="9"/>
        <v>26</v>
      </c>
      <c r="I29" s="301"/>
      <c r="J29" s="301" t="s">
        <v>190</v>
      </c>
      <c r="K29" s="279" t="s">
        <v>261</v>
      </c>
      <c r="L29" s="287" t="str">
        <f t="shared" si="3"/>
        <v>di</v>
      </c>
      <c r="M29" s="287">
        <f t="shared" si="12"/>
        <v>26</v>
      </c>
      <c r="N29" s="262"/>
      <c r="P29" s="220"/>
      <c r="Q29" s="287" t="str">
        <f t="shared" si="5"/>
        <v>do</v>
      </c>
      <c r="R29" s="287">
        <f t="shared" si="7"/>
        <v>26</v>
      </c>
      <c r="S29" s="224"/>
      <c r="T29" s="226" t="s">
        <v>187</v>
      </c>
      <c r="U29" s="295" t="s">
        <v>158</v>
      </c>
      <c r="V29" s="302" t="str">
        <f t="shared" si="6"/>
        <v>zo</v>
      </c>
      <c r="W29" s="302">
        <f t="shared" si="10"/>
        <v>26</v>
      </c>
      <c r="X29" s="301"/>
      <c r="Y29" s="301"/>
      <c r="Z29" s="309" t="s">
        <v>271</v>
      </c>
      <c r="AA29" s="287" t="str">
        <f t="shared" si="8"/>
        <v>wo</v>
      </c>
      <c r="AB29" s="287">
        <f t="shared" si="11"/>
        <v>26</v>
      </c>
      <c r="AC29" s="229"/>
      <c r="AD29" s="219"/>
      <c r="AE29" s="220" t="s">
        <v>287</v>
      </c>
    </row>
    <row r="30" spans="2:32">
      <c r="B30" s="287" t="str">
        <f t="shared" si="13"/>
        <v>vr</v>
      </c>
      <c r="C30" s="287">
        <f t="shared" si="14"/>
        <v>27</v>
      </c>
      <c r="D30" s="302"/>
      <c r="E30" s="301"/>
      <c r="F30" s="309" t="s">
        <v>270</v>
      </c>
      <c r="G30" s="288" t="str">
        <f t="shared" si="2"/>
        <v>zo</v>
      </c>
      <c r="H30" s="288">
        <f t="shared" si="9"/>
        <v>27</v>
      </c>
      <c r="I30" s="301"/>
      <c r="J30" s="301"/>
      <c r="K30" s="279"/>
      <c r="L30" s="287" t="str">
        <f t="shared" si="3"/>
        <v>wo</v>
      </c>
      <c r="M30" s="287">
        <f t="shared" si="12"/>
        <v>27</v>
      </c>
      <c r="N30" s="262"/>
      <c r="O30" s="326"/>
      <c r="P30" s="220"/>
      <c r="Q30" s="270" t="str">
        <f t="shared" si="5"/>
        <v>vr</v>
      </c>
      <c r="R30" s="287">
        <f t="shared" si="7"/>
        <v>27</v>
      </c>
      <c r="S30" s="224"/>
      <c r="T30" s="226" t="s">
        <v>190</v>
      </c>
      <c r="U30" s="295" t="s">
        <v>257</v>
      </c>
      <c r="V30" s="287" t="str">
        <f t="shared" si="6"/>
        <v>ma</v>
      </c>
      <c r="W30" s="287">
        <f t="shared" si="10"/>
        <v>27</v>
      </c>
      <c r="X30" s="225">
        <v>85</v>
      </c>
      <c r="Y30" s="219" t="s">
        <v>190</v>
      </c>
      <c r="Z30" s="220" t="s">
        <v>158</v>
      </c>
      <c r="AA30" s="287" t="str">
        <f t="shared" si="8"/>
        <v>do</v>
      </c>
      <c r="AB30" s="287">
        <f t="shared" si="11"/>
        <v>27</v>
      </c>
      <c r="AC30" s="229"/>
      <c r="AD30" s="219" t="s">
        <v>42</v>
      </c>
      <c r="AE30" s="223" t="s">
        <v>158</v>
      </c>
    </row>
    <row r="31" spans="2:32">
      <c r="B31" s="301" t="str">
        <f t="shared" si="13"/>
        <v>za</v>
      </c>
      <c r="C31" s="301">
        <f t="shared" si="14"/>
        <v>28</v>
      </c>
      <c r="D31" s="301"/>
      <c r="E31" s="301" t="s">
        <v>189</v>
      </c>
      <c r="F31" s="310" t="s">
        <v>159</v>
      </c>
      <c r="G31" s="288" t="str">
        <f t="shared" si="2"/>
        <v>ma</v>
      </c>
      <c r="H31" s="288">
        <f t="shared" si="9"/>
        <v>28</v>
      </c>
      <c r="I31" s="222">
        <v>70</v>
      </c>
      <c r="J31" s="214" t="s">
        <v>42</v>
      </c>
      <c r="K31" s="285" t="s">
        <v>158</v>
      </c>
      <c r="L31" s="287" t="str">
        <f t="shared" si="3"/>
        <v>do</v>
      </c>
      <c r="M31" s="287">
        <f t="shared" si="12"/>
        <v>28</v>
      </c>
      <c r="N31" s="262"/>
      <c r="O31" s="326"/>
      <c r="P31" s="220"/>
      <c r="Q31" s="301" t="str">
        <f t="shared" si="5"/>
        <v>za</v>
      </c>
      <c r="R31" s="301">
        <f t="shared" si="7"/>
        <v>28</v>
      </c>
      <c r="S31" s="319"/>
      <c r="T31" s="301" t="s">
        <v>2</v>
      </c>
      <c r="U31" s="309" t="s">
        <v>159</v>
      </c>
      <c r="V31" s="287" t="str">
        <f t="shared" si="6"/>
        <v>di</v>
      </c>
      <c r="W31" s="287">
        <f t="shared" si="10"/>
        <v>28</v>
      </c>
      <c r="X31" s="225"/>
      <c r="Y31" s="219"/>
      <c r="Z31" s="220"/>
      <c r="AA31" s="287" t="str">
        <f t="shared" si="8"/>
        <v>vr</v>
      </c>
      <c r="AB31" s="287">
        <f t="shared" si="11"/>
        <v>28</v>
      </c>
      <c r="AC31" s="229"/>
      <c r="AD31" s="219" t="s">
        <v>186</v>
      </c>
      <c r="AE31" s="220" t="s">
        <v>289</v>
      </c>
    </row>
    <row r="32" spans="2:32">
      <c r="B32" s="301" t="str">
        <f t="shared" si="13"/>
        <v>zo</v>
      </c>
      <c r="C32" s="301">
        <f t="shared" si="14"/>
        <v>29</v>
      </c>
      <c r="D32" s="301"/>
      <c r="E32" s="301"/>
      <c r="F32" s="311"/>
      <c r="G32" s="287" t="str">
        <f t="shared" si="2"/>
        <v>di</v>
      </c>
      <c r="H32" s="287">
        <f t="shared" si="9"/>
        <v>29</v>
      </c>
      <c r="I32" s="221"/>
      <c r="J32" s="219"/>
      <c r="K32" s="285"/>
      <c r="L32" s="270" t="str">
        <f t="shared" si="3"/>
        <v>vr</v>
      </c>
      <c r="M32" s="287">
        <f t="shared" si="12"/>
        <v>29</v>
      </c>
      <c r="N32" s="262"/>
      <c r="O32" s="331" t="s">
        <v>0</v>
      </c>
      <c r="P32" s="321" t="s">
        <v>279</v>
      </c>
      <c r="Q32" s="302" t="str">
        <f t="shared" si="5"/>
        <v>zo</v>
      </c>
      <c r="R32" s="302">
        <f t="shared" si="7"/>
        <v>29</v>
      </c>
      <c r="S32" s="319"/>
      <c r="T32" s="301"/>
      <c r="U32" s="310" t="s">
        <v>271</v>
      </c>
      <c r="V32" s="287" t="str">
        <f t="shared" si="6"/>
        <v>wo</v>
      </c>
      <c r="W32" s="287">
        <f t="shared" si="10"/>
        <v>29</v>
      </c>
      <c r="X32" s="225"/>
      <c r="Y32" s="219"/>
      <c r="Z32" s="220"/>
      <c r="AA32" s="301" t="str">
        <f t="shared" si="8"/>
        <v>za</v>
      </c>
      <c r="AB32" s="301">
        <f t="shared" si="11"/>
        <v>29</v>
      </c>
      <c r="AC32" s="319"/>
      <c r="AD32" s="301" t="s">
        <v>4</v>
      </c>
      <c r="AE32" s="309" t="s">
        <v>159</v>
      </c>
    </row>
    <row r="33" spans="1:31" ht="12.75" customHeight="1">
      <c r="B33" s="287" t="str">
        <f t="shared" si="13"/>
        <v>ma</v>
      </c>
      <c r="C33" s="287">
        <f t="shared" si="14"/>
        <v>30</v>
      </c>
      <c r="D33" s="221">
        <v>90</v>
      </c>
      <c r="E33" s="266" t="s">
        <v>190</v>
      </c>
      <c r="F33" s="220" t="s">
        <v>158</v>
      </c>
      <c r="G33" s="288" t="str">
        <f t="shared" si="2"/>
        <v>wo</v>
      </c>
      <c r="H33" s="288">
        <f t="shared" si="9"/>
        <v>30</v>
      </c>
      <c r="I33" s="222"/>
      <c r="J33" s="219"/>
      <c r="K33" s="285"/>
      <c r="L33" s="301" t="str">
        <f t="shared" si="3"/>
        <v>za</v>
      </c>
      <c r="M33" s="301">
        <f t="shared" si="12"/>
        <v>30</v>
      </c>
      <c r="N33" s="315"/>
      <c r="O33" s="328" t="s">
        <v>4</v>
      </c>
      <c r="P33" s="317" t="s">
        <v>258</v>
      </c>
      <c r="Q33" s="287" t="str">
        <f t="shared" si="5"/>
        <v>ma</v>
      </c>
      <c r="R33" s="287">
        <f t="shared" si="7"/>
        <v>30</v>
      </c>
      <c r="S33" s="224">
        <v>85</v>
      </c>
      <c r="T33" s="219" t="s">
        <v>186</v>
      </c>
      <c r="U33" s="295" t="s">
        <v>158</v>
      </c>
      <c r="V33" s="287" t="str">
        <f t="shared" si="6"/>
        <v>do</v>
      </c>
      <c r="W33" s="287">
        <f t="shared" si="10"/>
        <v>30</v>
      </c>
      <c r="X33" s="225"/>
      <c r="Y33" s="219" t="s">
        <v>1</v>
      </c>
      <c r="Z33" s="220" t="s">
        <v>158</v>
      </c>
      <c r="AA33" s="302" t="str">
        <f t="shared" si="8"/>
        <v>zo</v>
      </c>
      <c r="AB33" s="302">
        <f t="shared" si="11"/>
        <v>30</v>
      </c>
      <c r="AC33" s="319"/>
      <c r="AD33" s="301"/>
      <c r="AE33" s="309"/>
    </row>
    <row r="34" spans="1:31">
      <c r="B34" s="216"/>
      <c r="C34" s="216"/>
      <c r="D34" s="222"/>
      <c r="E34" s="219"/>
      <c r="F34" s="220" t="s">
        <v>278</v>
      </c>
      <c r="G34" s="287" t="str">
        <f t="shared" si="2"/>
        <v>do</v>
      </c>
      <c r="H34" s="287">
        <f t="shared" si="9"/>
        <v>31</v>
      </c>
      <c r="I34" s="222"/>
      <c r="J34" s="219" t="s">
        <v>186</v>
      </c>
      <c r="K34" s="285" t="s">
        <v>158</v>
      </c>
      <c r="L34" s="273"/>
      <c r="M34" s="216"/>
      <c r="N34" s="262"/>
      <c r="O34" s="326"/>
      <c r="P34" s="220"/>
      <c r="Q34" s="287" t="str">
        <f t="shared" si="5"/>
        <v>di</v>
      </c>
      <c r="R34" s="287">
        <f t="shared" si="7"/>
        <v>31</v>
      </c>
      <c r="S34" s="224"/>
      <c r="T34" s="219"/>
      <c r="U34" s="295"/>
      <c r="V34" s="272" t="str">
        <f t="shared" si="6"/>
        <v>vr</v>
      </c>
      <c r="W34" s="287">
        <f t="shared" si="10"/>
        <v>31</v>
      </c>
      <c r="X34" s="225"/>
      <c r="Y34" s="219" t="s">
        <v>187</v>
      </c>
      <c r="Z34" s="220" t="s">
        <v>257</v>
      </c>
      <c r="AA34" s="216"/>
      <c r="AB34" s="216"/>
    </row>
    <row r="35" spans="1:31">
      <c r="A35" s="252"/>
      <c r="B35" s="231"/>
      <c r="C35" s="231"/>
      <c r="D35" s="231"/>
      <c r="E35" s="231"/>
      <c r="F35" s="232"/>
      <c r="G35" s="231"/>
      <c r="H35" s="231"/>
      <c r="I35" s="231"/>
      <c r="J35" s="231"/>
      <c r="K35" s="232"/>
      <c r="L35" s="231"/>
      <c r="M35" s="231"/>
      <c r="N35" s="231"/>
      <c r="O35" s="329"/>
      <c r="P35" s="232"/>
      <c r="Q35" s="231"/>
      <c r="R35" s="231"/>
      <c r="S35" s="231"/>
      <c r="T35" s="231"/>
      <c r="U35" s="232"/>
      <c r="V35" s="275"/>
      <c r="W35" s="276"/>
      <c r="X35" s="276"/>
      <c r="Y35" s="231"/>
      <c r="Z35" s="232"/>
      <c r="AA35" s="231"/>
      <c r="AB35" s="231"/>
      <c r="AC35" s="231"/>
      <c r="AD35" s="267"/>
      <c r="AE35" s="232"/>
    </row>
    <row r="36" spans="1:31" ht="14.1">
      <c r="B36" s="231"/>
      <c r="C36" s="203"/>
      <c r="D36" s="231"/>
      <c r="E36" s="231"/>
      <c r="F36" s="232"/>
      <c r="G36" s="231"/>
      <c r="H36" s="231"/>
      <c r="L36" s="231"/>
      <c r="M36" s="231"/>
      <c r="N36" s="231"/>
      <c r="O36" s="333" t="s">
        <v>251</v>
      </c>
      <c r="P36" s="252"/>
      <c r="Q36" s="253"/>
      <c r="R36" s="253"/>
      <c r="S36" s="253"/>
      <c r="T36" s="253"/>
      <c r="U36" s="254"/>
      <c r="V36" s="253"/>
      <c r="W36" s="253"/>
      <c r="X36" s="253"/>
      <c r="Y36" s="254"/>
      <c r="Z36" s="254"/>
      <c r="AA36" s="253"/>
      <c r="AB36" s="231"/>
      <c r="AC36" s="231"/>
      <c r="AD36" s="232"/>
      <c r="AE36" s="232"/>
    </row>
    <row r="37" spans="1:31" s="206" customFormat="1" ht="14.1" hidden="1">
      <c r="B37" s="233"/>
      <c r="C37" s="233"/>
      <c r="D37" s="232"/>
      <c r="E37" s="232"/>
      <c r="F37" s="232"/>
      <c r="G37" s="233"/>
      <c r="H37" s="233"/>
      <c r="I37" s="232"/>
      <c r="J37" s="231"/>
      <c r="K37" s="234"/>
      <c r="L37" s="233"/>
      <c r="M37" s="233"/>
      <c r="N37" s="232"/>
      <c r="O37" s="329"/>
      <c r="P37" s="232"/>
      <c r="Q37" s="233"/>
      <c r="R37" s="233"/>
      <c r="S37" s="232"/>
      <c r="T37" s="232"/>
      <c r="U37" s="232"/>
      <c r="V37" s="233"/>
      <c r="W37" s="233"/>
      <c r="X37" s="232"/>
      <c r="Y37" s="232"/>
      <c r="Z37" s="232"/>
      <c r="AA37" s="233"/>
      <c r="AB37" s="233"/>
      <c r="AC37" s="232"/>
      <c r="AD37" s="232"/>
      <c r="AE37" s="232"/>
    </row>
    <row r="38" spans="1:31" hidden="1"/>
    <row r="39" spans="1:31" hidden="1">
      <c r="W39" s="206"/>
      <c r="AE39" s="210"/>
    </row>
    <row r="40" spans="1:31">
      <c r="B40" s="235"/>
      <c r="C40" s="339" t="s">
        <v>53</v>
      </c>
      <c r="D40" s="340"/>
      <c r="E40" s="340"/>
      <c r="F40" s="340"/>
      <c r="G40" s="341"/>
      <c r="H40" s="210"/>
      <c r="I40" s="295"/>
      <c r="J40" s="259" t="s">
        <v>273</v>
      </c>
      <c r="K40" s="260"/>
      <c r="L40" s="271"/>
      <c r="M40" s="271"/>
      <c r="N40" s="271"/>
      <c r="O40" s="334" t="s">
        <v>252</v>
      </c>
      <c r="P40" s="237"/>
      <c r="Q40" s="237"/>
      <c r="R40" s="238"/>
      <c r="S40" s="239" t="s">
        <v>253</v>
      </c>
      <c r="T40" s="237"/>
      <c r="U40" s="237"/>
      <c r="V40" s="238"/>
      <c r="W40" s="240" t="s">
        <v>254</v>
      </c>
      <c r="X40" s="241"/>
      <c r="Y40" s="237"/>
      <c r="Z40" s="237"/>
      <c r="AA40" s="242"/>
      <c r="AB40" s="203"/>
      <c r="AC40" s="203"/>
      <c r="AD40" s="203"/>
      <c r="AE40" s="203"/>
    </row>
    <row r="41" spans="1:31" ht="14.1">
      <c r="B41" s="243"/>
      <c r="C41" s="339" t="s">
        <v>43</v>
      </c>
      <c r="D41" s="340"/>
      <c r="E41" s="340"/>
      <c r="F41" s="340"/>
      <c r="G41" s="341"/>
      <c r="H41" s="210"/>
      <c r="I41" s="293"/>
      <c r="J41" s="284" t="s">
        <v>280</v>
      </c>
      <c r="K41" s="274"/>
      <c r="L41" s="281"/>
      <c r="M41" s="281"/>
      <c r="N41" s="282"/>
      <c r="O41" s="335" t="s">
        <v>189</v>
      </c>
      <c r="P41" s="240" t="s">
        <v>8</v>
      </c>
      <c r="Q41" s="241"/>
      <c r="R41" s="244"/>
      <c r="S41" s="255" t="s">
        <v>187</v>
      </c>
      <c r="T41" s="239" t="s">
        <v>32</v>
      </c>
      <c r="U41" s="237"/>
      <c r="V41" s="238"/>
      <c r="W41" s="256" t="s">
        <v>5</v>
      </c>
      <c r="X41" s="238"/>
      <c r="Y41" s="237" t="s">
        <v>245</v>
      </c>
      <c r="Z41" s="237"/>
      <c r="AA41" s="242"/>
      <c r="AB41" s="203"/>
      <c r="AC41" s="203"/>
      <c r="AD41" s="203"/>
      <c r="AE41" s="203"/>
    </row>
    <row r="42" spans="1:31" ht="14.1">
      <c r="B42" s="245"/>
      <c r="C42" s="339" t="s">
        <v>213</v>
      </c>
      <c r="D42" s="340"/>
      <c r="E42" s="340"/>
      <c r="F42" s="340"/>
      <c r="G42" s="341"/>
      <c r="H42" s="210"/>
      <c r="I42" s="299"/>
      <c r="J42" s="286" t="s">
        <v>274</v>
      </c>
      <c r="K42" s="274"/>
      <c r="L42" s="281"/>
      <c r="M42" s="281"/>
      <c r="N42" s="282"/>
      <c r="O42" s="335" t="s">
        <v>2</v>
      </c>
      <c r="P42" s="240" t="s">
        <v>24</v>
      </c>
      <c r="Q42" s="241"/>
      <c r="R42" s="244"/>
      <c r="S42" s="255" t="s">
        <v>186</v>
      </c>
      <c r="T42" s="239" t="s">
        <v>35</v>
      </c>
      <c r="U42" s="237"/>
      <c r="V42" s="238"/>
      <c r="W42" s="256" t="s">
        <v>42</v>
      </c>
      <c r="X42" s="238"/>
      <c r="Y42" s="237" t="s">
        <v>246</v>
      </c>
      <c r="Z42" s="237"/>
      <c r="AA42" s="242"/>
      <c r="AB42" s="203"/>
      <c r="AC42" s="203"/>
      <c r="AD42" s="203"/>
      <c r="AE42" s="203"/>
    </row>
    <row r="43" spans="1:31" ht="14.1">
      <c r="B43" s="246"/>
      <c r="C43" s="339" t="s">
        <v>255</v>
      </c>
      <c r="D43" s="340"/>
      <c r="E43" s="340"/>
      <c r="F43" s="340"/>
      <c r="G43" s="341"/>
      <c r="H43" s="210"/>
      <c r="I43" s="280"/>
      <c r="J43" s="274" t="s">
        <v>259</v>
      </c>
      <c r="K43" s="274"/>
      <c r="L43" s="281"/>
      <c r="M43" s="281"/>
      <c r="N43" s="282"/>
      <c r="O43" s="335" t="s">
        <v>4</v>
      </c>
      <c r="P43" s="239" t="s">
        <v>242</v>
      </c>
      <c r="Q43" s="237"/>
      <c r="R43" s="238"/>
      <c r="S43" s="255" t="s">
        <v>190</v>
      </c>
      <c r="T43" s="239" t="s">
        <v>9</v>
      </c>
      <c r="U43" s="237"/>
      <c r="V43" s="238"/>
      <c r="W43" s="256" t="s">
        <v>215</v>
      </c>
      <c r="X43" s="238"/>
      <c r="Y43" s="237" t="s">
        <v>247</v>
      </c>
      <c r="Z43" s="237"/>
      <c r="AA43" s="242"/>
      <c r="AB43" s="203"/>
      <c r="AC43" s="203"/>
      <c r="AD43" s="203"/>
      <c r="AE43" s="203"/>
    </row>
    <row r="44" spans="1:31" ht="12.75" hidden="1" customHeight="1">
      <c r="B44" s="247"/>
      <c r="C44" s="339" t="s">
        <v>50</v>
      </c>
      <c r="D44" s="340"/>
      <c r="E44" s="340"/>
      <c r="F44" s="340"/>
      <c r="G44" s="341"/>
      <c r="H44" s="210"/>
      <c r="I44" s="283"/>
      <c r="J44" s="347"/>
      <c r="K44" s="347"/>
      <c r="L44" s="347"/>
      <c r="M44" s="347"/>
      <c r="N44" s="348"/>
      <c r="O44" s="335"/>
      <c r="P44" s="248"/>
      <c r="Q44" s="249"/>
      <c r="R44" s="250"/>
      <c r="S44" s="255"/>
      <c r="T44" s="249"/>
      <c r="U44" s="249"/>
      <c r="V44" s="249"/>
      <c r="W44" s="257"/>
      <c r="X44" s="249"/>
      <c r="Y44" s="249"/>
      <c r="Z44" s="249"/>
      <c r="AA44" s="203"/>
      <c r="AB44" s="203"/>
      <c r="AC44" s="203"/>
      <c r="AD44" s="203"/>
      <c r="AE44" s="203"/>
    </row>
    <row r="45" spans="1:31" ht="14.1">
      <c r="B45" s="272"/>
      <c r="C45" s="339" t="s">
        <v>256</v>
      </c>
      <c r="D45" s="340"/>
      <c r="E45" s="340"/>
      <c r="F45" s="340"/>
      <c r="G45" s="340"/>
      <c r="H45" s="210"/>
      <c r="I45" s="306"/>
      <c r="J45" s="274" t="s">
        <v>285</v>
      </c>
      <c r="K45" s="274"/>
      <c r="L45" s="281"/>
      <c r="M45" s="281"/>
      <c r="N45" s="282"/>
      <c r="O45" s="336" t="s">
        <v>1</v>
      </c>
      <c r="P45" s="239" t="s">
        <v>243</v>
      </c>
      <c r="Q45" s="237"/>
      <c r="R45" s="238"/>
      <c r="S45" s="255" t="s">
        <v>0</v>
      </c>
      <c r="T45" s="239" t="s">
        <v>244</v>
      </c>
      <c r="U45" s="237"/>
      <c r="V45" s="238"/>
      <c r="W45" s="256" t="s">
        <v>41</v>
      </c>
      <c r="X45" s="238"/>
      <c r="Y45" s="237" t="s">
        <v>248</v>
      </c>
      <c r="Z45" s="237"/>
      <c r="AA45" s="242"/>
      <c r="AB45" s="203"/>
      <c r="AC45" s="203"/>
      <c r="AD45" s="203"/>
      <c r="AE45" s="203"/>
    </row>
    <row r="46" spans="1:31" ht="14.1">
      <c r="B46" s="321"/>
      <c r="C46" s="339" t="s">
        <v>281</v>
      </c>
      <c r="D46" s="340"/>
      <c r="E46" s="340"/>
      <c r="F46" s="340"/>
      <c r="G46" s="340"/>
      <c r="H46" s="210"/>
      <c r="I46" s="203"/>
      <c r="J46" s="203"/>
      <c r="L46" s="203"/>
      <c r="M46" s="203"/>
      <c r="N46" s="203"/>
      <c r="O46" s="337"/>
      <c r="P46" s="249"/>
      <c r="Q46" s="249"/>
      <c r="R46" s="249"/>
      <c r="S46" s="257"/>
      <c r="T46" s="249"/>
      <c r="U46" s="249"/>
      <c r="V46" s="249"/>
      <c r="W46" s="257"/>
      <c r="X46" s="249"/>
      <c r="Y46" s="249"/>
      <c r="Z46" s="249"/>
      <c r="AA46" s="252"/>
      <c r="AB46" s="203"/>
      <c r="AC46" s="203"/>
      <c r="AD46" s="203"/>
      <c r="AE46" s="203"/>
    </row>
    <row r="47" spans="1:31">
      <c r="B47" s="206" t="s">
        <v>249</v>
      </c>
      <c r="C47" s="206"/>
      <c r="D47" s="203"/>
      <c r="E47" s="205"/>
      <c r="F47" s="205"/>
      <c r="G47" s="206"/>
      <c r="H47" s="214"/>
      <c r="J47" s="206"/>
      <c r="K47" s="206"/>
      <c r="P47" s="210"/>
      <c r="Q47" s="206" t="s">
        <v>250</v>
      </c>
      <c r="R47" s="206"/>
      <c r="S47" s="210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</row>
    <row r="48" spans="1:31">
      <c r="H48" s="210"/>
      <c r="I48" s="203"/>
      <c r="J48" s="210"/>
      <c r="K48" s="210"/>
      <c r="L48" s="206"/>
      <c r="M48" s="206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</row>
    <row r="49" spans="2:2">
      <c r="B49" s="251"/>
    </row>
    <row r="52" spans="2:2">
      <c r="B52" s="251"/>
    </row>
    <row r="53" spans="2:2">
      <c r="B53" s="251"/>
    </row>
    <row r="54" spans="2:2">
      <c r="B54" s="251"/>
    </row>
    <row r="55" spans="2:2">
      <c r="B55" s="251"/>
    </row>
  </sheetData>
  <mergeCells count="14">
    <mergeCell ref="C46:G46"/>
    <mergeCell ref="C40:G40"/>
    <mergeCell ref="B3:C3"/>
    <mergeCell ref="V3:W3"/>
    <mergeCell ref="AA3:AB3"/>
    <mergeCell ref="G3:H3"/>
    <mergeCell ref="L3:M3"/>
    <mergeCell ref="Q3:R3"/>
    <mergeCell ref="J44:N44"/>
    <mergeCell ref="C44:G44"/>
    <mergeCell ref="C45:G45"/>
    <mergeCell ref="C41:G41"/>
    <mergeCell ref="C42:G42"/>
    <mergeCell ref="C43:G43"/>
  </mergeCells>
  <phoneticPr fontId="11"/>
  <pageMargins left="0.19685039370078741" right="0.19685039370078741" top="0.39370078740157483" bottom="0.39370078740157483" header="0.51181102362204722" footer="0.51181102362204722"/>
  <pageSetup paperSize="9" scale="60" orientation="landscape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88"/>
  <sheetViews>
    <sheetView topLeftCell="A10" zoomScale="125" workbookViewId="0">
      <selection activeCell="C16" sqref="C16"/>
    </sheetView>
  </sheetViews>
  <sheetFormatPr defaultColWidth="8.83203125" defaultRowHeight="11.4"/>
  <cols>
    <col min="1" max="1" width="2.5" style="6" customWidth="1"/>
    <col min="2" max="3" width="5.83203125" style="8" customWidth="1"/>
    <col min="4" max="5" width="5.83203125" style="9" customWidth="1"/>
    <col min="6" max="6" width="5.83203125" style="6" customWidth="1"/>
    <col min="7" max="8" width="5.83203125" style="8" customWidth="1"/>
    <col min="9" max="9" width="5.83203125" style="9" customWidth="1"/>
    <col min="10" max="10" width="5.83203125" style="11" customWidth="1"/>
    <col min="11" max="11" width="5.83203125" style="6" customWidth="1"/>
    <col min="12" max="13" width="5.83203125" style="10" customWidth="1"/>
    <col min="14" max="16" width="5.83203125" style="9" customWidth="1"/>
    <col min="17" max="18" width="5.83203125" style="10" customWidth="1"/>
    <col min="19" max="22" width="5.83203125" style="9" customWidth="1"/>
    <col min="23" max="24" width="5.83203125" style="10" customWidth="1"/>
    <col min="25" max="27" width="5.83203125" style="9" customWidth="1"/>
    <col min="28" max="29" width="5.83203125" style="10" customWidth="1"/>
    <col min="30" max="33" width="5.83203125" style="9" customWidth="1"/>
    <col min="34" max="38" width="5.83203125" style="6" customWidth="1"/>
    <col min="39" max="40" width="4.83203125" style="6" customWidth="1"/>
    <col min="41" max="16384" width="8.83203125" style="6"/>
  </cols>
  <sheetData>
    <row r="1" spans="2:33">
      <c r="B1" s="7" t="s">
        <v>150</v>
      </c>
    </row>
    <row r="2" spans="2:33">
      <c r="B2" s="7"/>
    </row>
    <row r="3" spans="2:33" ht="12.3">
      <c r="C3" s="362" t="s">
        <v>197</v>
      </c>
      <c r="D3" s="363"/>
      <c r="E3" s="363"/>
      <c r="F3" s="363"/>
      <c r="G3" s="363"/>
      <c r="H3" s="364" t="s">
        <v>198</v>
      </c>
      <c r="I3" s="363"/>
      <c r="J3" s="363"/>
      <c r="K3" s="363"/>
      <c r="L3" s="363"/>
      <c r="M3" s="366" t="s">
        <v>199</v>
      </c>
      <c r="N3" s="367"/>
      <c r="O3" s="367"/>
      <c r="P3" s="367"/>
      <c r="Q3" s="368"/>
    </row>
    <row r="4" spans="2:33" ht="12.3">
      <c r="B4" s="176"/>
      <c r="C4" s="356" t="s">
        <v>53</v>
      </c>
      <c r="D4" s="355"/>
      <c r="E4" s="355"/>
      <c r="F4" s="355"/>
      <c r="G4" s="355"/>
      <c r="H4" s="354" t="s">
        <v>200</v>
      </c>
      <c r="I4" s="355"/>
      <c r="J4" s="355"/>
      <c r="K4" s="355"/>
      <c r="L4" s="355"/>
      <c r="M4" s="356" t="s">
        <v>3</v>
      </c>
      <c r="N4" s="357"/>
      <c r="O4" s="357"/>
      <c r="P4" s="357"/>
      <c r="Q4" s="358"/>
    </row>
    <row r="5" spans="2:33" ht="12.3">
      <c r="B5" s="177"/>
      <c r="C5" s="349" t="s">
        <v>43</v>
      </c>
      <c r="D5" s="350"/>
      <c r="E5" s="350"/>
      <c r="F5" s="350"/>
      <c r="G5" s="350"/>
      <c r="H5" s="351" t="s">
        <v>90</v>
      </c>
      <c r="I5" s="350"/>
      <c r="J5" s="350"/>
      <c r="K5" s="350"/>
      <c r="L5" s="350"/>
      <c r="M5" s="349" t="s">
        <v>91</v>
      </c>
      <c r="N5" s="352"/>
      <c r="O5" s="352"/>
      <c r="P5" s="352"/>
      <c r="Q5" s="353"/>
    </row>
    <row r="6" spans="2:33" ht="12.3">
      <c r="B6" s="178"/>
      <c r="C6" s="349" t="s">
        <v>213</v>
      </c>
      <c r="D6" s="350"/>
      <c r="E6" s="350"/>
      <c r="F6" s="350"/>
      <c r="G6" s="350"/>
      <c r="H6" s="351" t="s">
        <v>182</v>
      </c>
      <c r="I6" s="350"/>
      <c r="J6" s="350"/>
      <c r="K6" s="350"/>
      <c r="L6" s="350"/>
      <c r="M6" s="349" t="s">
        <v>92</v>
      </c>
      <c r="N6" s="352"/>
      <c r="O6" s="352"/>
      <c r="P6" s="352"/>
      <c r="Q6" s="353"/>
    </row>
    <row r="7" spans="2:33" ht="12.3">
      <c r="B7" s="179"/>
      <c r="C7" s="349" t="s">
        <v>49</v>
      </c>
      <c r="D7" s="350"/>
      <c r="E7" s="350"/>
      <c r="F7" s="350"/>
      <c r="G7" s="350"/>
      <c r="H7" s="351" t="s">
        <v>214</v>
      </c>
      <c r="I7" s="350"/>
      <c r="J7" s="350"/>
      <c r="K7" s="350"/>
      <c r="L7" s="350"/>
      <c r="M7" s="349" t="s">
        <v>58</v>
      </c>
      <c r="N7" s="352"/>
      <c r="O7" s="352"/>
      <c r="P7" s="352"/>
      <c r="Q7" s="353"/>
    </row>
    <row r="8" spans="2:33" ht="12.3">
      <c r="B8" s="180"/>
      <c r="C8" s="349" t="s">
        <v>50</v>
      </c>
      <c r="D8" s="359"/>
      <c r="E8" s="359"/>
      <c r="F8" s="359"/>
      <c r="G8" s="360"/>
      <c r="H8" s="351" t="s">
        <v>146</v>
      </c>
      <c r="I8" s="359"/>
      <c r="J8" s="359"/>
      <c r="K8" s="359"/>
      <c r="L8" s="360"/>
      <c r="M8" s="349"/>
      <c r="N8" s="359"/>
      <c r="O8" s="359"/>
      <c r="P8" s="359"/>
      <c r="Q8" s="360"/>
    </row>
    <row r="9" spans="2:33" ht="12.3">
      <c r="B9" s="181"/>
      <c r="C9" s="349" t="s">
        <v>51</v>
      </c>
      <c r="D9" s="359"/>
      <c r="E9" s="359"/>
      <c r="F9" s="359"/>
      <c r="G9" s="360"/>
      <c r="H9" s="351" t="s">
        <v>144</v>
      </c>
      <c r="I9" s="359"/>
      <c r="J9" s="359"/>
      <c r="K9" s="359"/>
      <c r="L9" s="360"/>
      <c r="M9" s="349"/>
      <c r="N9" s="359"/>
      <c r="O9" s="359"/>
      <c r="P9" s="359"/>
      <c r="Q9" s="360"/>
    </row>
    <row r="10" spans="2:33" ht="12.3">
      <c r="B10" s="182"/>
      <c r="C10" s="369" t="s">
        <v>52</v>
      </c>
      <c r="D10" s="370"/>
      <c r="E10" s="370"/>
      <c r="F10" s="370"/>
      <c r="G10" s="371"/>
      <c r="H10" s="372" t="s">
        <v>145</v>
      </c>
      <c r="I10" s="370"/>
      <c r="J10" s="370"/>
      <c r="K10" s="370"/>
      <c r="L10" s="371"/>
      <c r="M10" s="369"/>
      <c r="N10" s="370"/>
      <c r="O10" s="370"/>
      <c r="P10" s="370"/>
      <c r="Q10" s="371"/>
    </row>
    <row r="11" spans="2:33">
      <c r="B11" s="7"/>
    </row>
    <row r="12" spans="2:33">
      <c r="B12" s="7" t="s">
        <v>149</v>
      </c>
    </row>
    <row r="13" spans="2:33">
      <c r="B13" s="169"/>
      <c r="C13" s="183"/>
      <c r="D13" s="6"/>
      <c r="E13" s="6"/>
      <c r="F13" s="169"/>
      <c r="G13" s="183"/>
      <c r="H13" s="6"/>
      <c r="I13" s="6"/>
      <c r="J13" s="169"/>
      <c r="K13" s="183"/>
      <c r="L13" s="6"/>
      <c r="M13" s="6"/>
      <c r="N13" s="169"/>
      <c r="O13" s="183"/>
      <c r="P13" s="6"/>
      <c r="Q13" s="6"/>
      <c r="R13" s="169"/>
      <c r="S13" s="183"/>
      <c r="T13" s="6"/>
      <c r="U13" s="6"/>
      <c r="V13" s="169"/>
      <c r="W13" s="183"/>
      <c r="X13" s="6"/>
      <c r="Y13" s="172"/>
      <c r="Z13" s="184"/>
      <c r="AA13" s="171"/>
      <c r="AB13" s="6"/>
      <c r="AC13" s="6"/>
      <c r="AD13" s="6"/>
      <c r="AE13" s="6"/>
      <c r="AF13" s="6"/>
      <c r="AG13" s="6"/>
    </row>
    <row r="14" spans="2:33" ht="12.3">
      <c r="B14" s="361" t="s">
        <v>238</v>
      </c>
      <c r="C14" s="365"/>
      <c r="E14" s="6"/>
      <c r="F14" s="361" t="s">
        <v>239</v>
      </c>
      <c r="G14" s="365"/>
      <c r="H14" s="9"/>
      <c r="I14" s="6"/>
      <c r="J14" s="361" t="s">
        <v>240</v>
      </c>
      <c r="K14" s="365"/>
      <c r="L14" s="9"/>
      <c r="M14" s="6"/>
      <c r="N14" s="361" t="s">
        <v>241</v>
      </c>
      <c r="O14" s="365"/>
      <c r="Q14" s="6"/>
      <c r="R14" s="361" t="s">
        <v>147</v>
      </c>
      <c r="S14" s="361"/>
      <c r="T14" s="6"/>
      <c r="U14" s="6"/>
      <c r="V14" s="361" t="s">
        <v>148</v>
      </c>
      <c r="W14" s="361"/>
      <c r="X14" s="6"/>
      <c r="Y14" s="172"/>
      <c r="Z14" s="184"/>
      <c r="AA14" s="171"/>
      <c r="AB14" s="6"/>
      <c r="AC14" s="6"/>
      <c r="AD14" s="6"/>
      <c r="AE14" s="6"/>
      <c r="AF14" s="6"/>
      <c r="AG14" s="6"/>
    </row>
    <row r="15" spans="2:33">
      <c r="B15" s="191" t="s">
        <v>189</v>
      </c>
      <c r="C15" s="17">
        <f xml:space="preserve"> COUNTIF(Trainingen!E4:E34,B15)+COUNTIF(Trainingen!J5:J34,B15)+COUNTIF(Trainingen!O4:O34,B15)+COUNTIF(Trainingen!T4:T10,B15)</f>
        <v>3</v>
      </c>
      <c r="D15" s="16"/>
      <c r="E15" s="6"/>
      <c r="F15" s="194" t="s">
        <v>189</v>
      </c>
      <c r="G15" s="154">
        <f xml:space="preserve"> COUNTIF(Trainingen!T11:T33,B15)+COUNTIF(Trainingen!Y4:Y21,B15)</f>
        <v>0</v>
      </c>
      <c r="H15" s="16"/>
      <c r="I15" s="6"/>
      <c r="J15" s="197" t="s">
        <v>189</v>
      </c>
      <c r="K15" s="155">
        <f xml:space="preserve"> COUNTIF(Trainingen!Y22:Y33,B15)+COUNTIF(Trainingen!AD4:AD33,B15)</f>
        <v>0</v>
      </c>
      <c r="L15" s="16"/>
      <c r="M15" s="6"/>
      <c r="N15" s="185" t="s">
        <v>189</v>
      </c>
      <c r="O15" s="173" t="e">
        <f xml:space="preserve"> COUNTIF(Trainingen!#REF!,B15)+COUNTIF(Trainingen!#REF!,B15)</f>
        <v>#REF!</v>
      </c>
      <c r="P15" s="16"/>
      <c r="Q15" s="6"/>
      <c r="R15" s="188" t="s">
        <v>189</v>
      </c>
      <c r="S15" s="174" t="e">
        <f xml:space="preserve"> COUNTIF(Trainingen!#REF!,B15)+COUNTIF(Trainingen!#REF!,B15)+COUNTIF(Trainingen!#REF!,B15)</f>
        <v>#REF!</v>
      </c>
      <c r="T15" s="16"/>
      <c r="U15" s="6"/>
      <c r="V15" s="200" t="s">
        <v>189</v>
      </c>
      <c r="W15" s="175" t="e">
        <f xml:space="preserve"> COUNTIF(Trainingen!#REF!,B15)+COUNTIF(Trainingen!#REF!,B15)+COUNTIF(Trainingen!#REF!,B15)</f>
        <v>#REF!</v>
      </c>
      <c r="X15" s="16"/>
      <c r="Y15" s="172"/>
      <c r="Z15" s="184"/>
      <c r="AA15" s="171"/>
      <c r="AB15" s="6"/>
      <c r="AC15" s="6"/>
      <c r="AD15" s="6"/>
      <c r="AE15" s="6"/>
      <c r="AF15" s="6"/>
      <c r="AG15" s="6"/>
    </row>
    <row r="16" spans="2:33">
      <c r="B16" s="191" t="s">
        <v>4</v>
      </c>
      <c r="C16" s="17">
        <f xml:space="preserve"> COUNTIF(Trainingen!E4:E34,B16)+COUNTIF(Trainingen!J5:J34,B16)+COUNTIF(Trainingen!O4:O34,B16)+COUNTIF(Trainingen!T4:T10,B16)</f>
        <v>9</v>
      </c>
      <c r="D16" s="16"/>
      <c r="E16" s="6"/>
      <c r="F16" s="194" t="s">
        <v>4</v>
      </c>
      <c r="G16" s="154">
        <f xml:space="preserve"> COUNTIF(Trainingen!T11:T33,B16)+COUNTIF(Trainingen!Y4:Y21,B16)</f>
        <v>1</v>
      </c>
      <c r="H16" s="16"/>
      <c r="I16" s="6"/>
      <c r="J16" s="197" t="s">
        <v>4</v>
      </c>
      <c r="K16" s="155">
        <f xml:space="preserve"> COUNTIF(Trainingen!Y22:Y33,B16)+COUNTIF(Trainingen!AD4:AD33,B16)</f>
        <v>2</v>
      </c>
      <c r="L16" s="16"/>
      <c r="M16" s="6"/>
      <c r="N16" s="185" t="s">
        <v>4</v>
      </c>
      <c r="O16" s="173" t="e">
        <f xml:space="preserve"> COUNTIF(Trainingen!#REF!,B16)+COUNTIF(Trainingen!#REF!,B16)</f>
        <v>#REF!</v>
      </c>
      <c r="P16" s="16"/>
      <c r="Q16" s="6"/>
      <c r="R16" s="188" t="s">
        <v>4</v>
      </c>
      <c r="S16" s="174" t="e">
        <f xml:space="preserve"> COUNTIF(Trainingen!#REF!,B16)+COUNTIF(Trainingen!#REF!,B16)+COUNTIF(Trainingen!#REF!,B16)</f>
        <v>#REF!</v>
      </c>
      <c r="T16" s="16"/>
      <c r="U16" s="6"/>
      <c r="V16" s="200" t="s">
        <v>4</v>
      </c>
      <c r="W16" s="175" t="e">
        <f xml:space="preserve"> COUNTIF(Trainingen!#REF!,B16)+COUNTIF(Trainingen!#REF!,B16)+COUNTIF(Trainingen!#REF!,B16)</f>
        <v>#REF!</v>
      </c>
      <c r="X16" s="16"/>
      <c r="Y16" s="172"/>
      <c r="Z16" s="184"/>
      <c r="AA16" s="171"/>
      <c r="AB16" s="6"/>
      <c r="AC16" s="6"/>
      <c r="AD16" s="6"/>
      <c r="AE16" s="6"/>
      <c r="AF16" s="6"/>
      <c r="AG16" s="6"/>
    </row>
    <row r="17" spans="2:33" ht="11.7" thickBot="1">
      <c r="B17" s="192" t="s">
        <v>2</v>
      </c>
      <c r="C17" s="17">
        <f xml:space="preserve"> COUNTIF(Trainingen!E4:E34,B17)+COUNTIF(Trainingen!J5:J34,B17)+COUNTIF(Trainingen!O4:O34,B17)+COUNTIF(Trainingen!T4:T10,B17)</f>
        <v>5</v>
      </c>
      <c r="D17" s="170">
        <f>SUM(C15:C17)</f>
        <v>17</v>
      </c>
      <c r="E17" s="6"/>
      <c r="F17" s="195" t="s">
        <v>2</v>
      </c>
      <c r="G17" s="154">
        <f xml:space="preserve"> COUNTIF(Trainingen!T11:T33,B17)+COUNTIF(Trainingen!Y4:Y21,B17)</f>
        <v>4</v>
      </c>
      <c r="H17" s="170">
        <f>SUM(G15:G17)</f>
        <v>5</v>
      </c>
      <c r="I17" s="6"/>
      <c r="J17" s="198" t="s">
        <v>2</v>
      </c>
      <c r="K17" s="155">
        <f xml:space="preserve"> COUNTIF(Trainingen!Y22:Y33,B17)+COUNTIF(Trainingen!AD4:AD33,B17)</f>
        <v>2</v>
      </c>
      <c r="L17" s="170">
        <f>SUM(K15:K17)</f>
        <v>4</v>
      </c>
      <c r="M17" s="6"/>
      <c r="N17" s="186" t="s">
        <v>2</v>
      </c>
      <c r="O17" s="173" t="e">
        <f xml:space="preserve"> COUNTIF(Trainingen!#REF!,B17)+COUNTIF(Trainingen!#REF!,B17)</f>
        <v>#REF!</v>
      </c>
      <c r="P17" s="170" t="e">
        <f>SUM(O15:O17)</f>
        <v>#REF!</v>
      </c>
      <c r="Q17" s="6"/>
      <c r="R17" s="189" t="s">
        <v>2</v>
      </c>
      <c r="S17" s="174" t="e">
        <f xml:space="preserve"> COUNTIF(Trainingen!#REF!,B17)+COUNTIF(Trainingen!#REF!,B17)+COUNTIF(Trainingen!#REF!,B17)</f>
        <v>#REF!</v>
      </c>
      <c r="T17" s="170" t="e">
        <f>SUM(S15:S17)</f>
        <v>#REF!</v>
      </c>
      <c r="U17" s="6"/>
      <c r="V17" s="201" t="s">
        <v>2</v>
      </c>
      <c r="W17" s="175" t="e">
        <f xml:space="preserve"> COUNTIF(Trainingen!#REF!,B17)+COUNTIF(Trainingen!#REF!,B17)+COUNTIF(Trainingen!#REF!,B17)</f>
        <v>#REF!</v>
      </c>
      <c r="X17" s="170" t="e">
        <f>SUM(W15:W17)</f>
        <v>#REF!</v>
      </c>
      <c r="Y17" s="172"/>
      <c r="Z17" s="184"/>
      <c r="AA17" s="171"/>
      <c r="AB17" s="6"/>
      <c r="AC17" s="6"/>
      <c r="AD17" s="6"/>
      <c r="AE17" s="6"/>
      <c r="AF17" s="6"/>
      <c r="AG17" s="6"/>
    </row>
    <row r="18" spans="2:33">
      <c r="B18" s="193" t="s">
        <v>1</v>
      </c>
      <c r="C18" s="17">
        <f xml:space="preserve"> COUNTIF(Trainingen!E4:E34,B18)+COUNTIF(Trainingen!J5:J34,B18)+COUNTIF(Trainingen!O4:O34,B18)+COUNTIF(Trainingen!T4:T10,B18)</f>
        <v>8</v>
      </c>
      <c r="D18" s="16"/>
      <c r="E18" s="6"/>
      <c r="F18" s="196" t="s">
        <v>1</v>
      </c>
      <c r="G18" s="154">
        <f xml:space="preserve"> COUNTIF(Trainingen!T11:T33,B18)+COUNTIF(Trainingen!Y4:Y21,B18)</f>
        <v>4</v>
      </c>
      <c r="H18" s="14"/>
      <c r="I18" s="6"/>
      <c r="J18" s="199" t="s">
        <v>1</v>
      </c>
      <c r="K18" s="155">
        <f xml:space="preserve"> COUNTIF(Trainingen!Y22:Y33,B18)+COUNTIF(Trainingen!AD4:AD33,B18)</f>
        <v>4</v>
      </c>
      <c r="L18" s="14"/>
      <c r="M18" s="6"/>
      <c r="N18" s="187" t="s">
        <v>1</v>
      </c>
      <c r="O18" s="173" t="e">
        <f xml:space="preserve"> COUNTIF(Trainingen!#REF!,B18)+COUNTIF(Trainingen!#REF!,B18)</f>
        <v>#REF!</v>
      </c>
      <c r="P18" s="14"/>
      <c r="Q18" s="6"/>
      <c r="R18" s="190" t="s">
        <v>1</v>
      </c>
      <c r="S18" s="174" t="e">
        <f xml:space="preserve"> COUNTIF(Trainingen!#REF!,B18)+COUNTIF(Trainingen!#REF!,B18)+COUNTIF(Trainingen!#REF!,B18)</f>
        <v>#REF!</v>
      </c>
      <c r="T18" s="14"/>
      <c r="U18" s="6"/>
      <c r="V18" s="202" t="s">
        <v>1</v>
      </c>
      <c r="W18" s="175" t="e">
        <f xml:space="preserve"> COUNTIF(Trainingen!#REF!,B18)+COUNTIF(Trainingen!#REF!,B18)+COUNTIF(Trainingen!#REF!,B18)</f>
        <v>#REF!</v>
      </c>
      <c r="X18" s="14"/>
      <c r="Y18" s="172"/>
      <c r="Z18" s="184"/>
      <c r="AA18" s="171"/>
      <c r="AB18" s="6"/>
      <c r="AC18" s="6"/>
      <c r="AD18" s="6"/>
      <c r="AE18" s="6"/>
      <c r="AF18" s="6"/>
      <c r="AG18" s="6"/>
    </row>
    <row r="19" spans="2:33">
      <c r="B19" s="191" t="s">
        <v>187</v>
      </c>
      <c r="C19" s="17">
        <f xml:space="preserve"> COUNTIF(Trainingen!E4:E34,B19)+COUNTIF(Trainingen!J5:J34,B19)+COUNTIF(Trainingen!O4:O34,B19)+COUNTIF(Trainingen!T4:T10,B19)</f>
        <v>6</v>
      </c>
      <c r="D19" s="16"/>
      <c r="E19" s="6"/>
      <c r="F19" s="194" t="s">
        <v>187</v>
      </c>
      <c r="G19" s="154">
        <f xml:space="preserve"> COUNTIF(Trainingen!T11:T33,B19)+COUNTIF(Trainingen!Y4:Y21,B19)</f>
        <v>2</v>
      </c>
      <c r="H19" s="14"/>
      <c r="I19" s="6"/>
      <c r="J19" s="197" t="s">
        <v>187</v>
      </c>
      <c r="K19" s="155">
        <f xml:space="preserve"> COUNTIF(Trainingen!Y22:Y33,B19)+COUNTIF(Trainingen!AD4:AD33,B19)</f>
        <v>2</v>
      </c>
      <c r="L19" s="14"/>
      <c r="M19" s="6"/>
      <c r="N19" s="185" t="s">
        <v>187</v>
      </c>
      <c r="O19" s="173" t="e">
        <f xml:space="preserve"> COUNTIF(Trainingen!#REF!,B19)+COUNTIF(Trainingen!#REF!,B19)</f>
        <v>#REF!</v>
      </c>
      <c r="P19" s="14"/>
      <c r="Q19" s="6"/>
      <c r="R19" s="188" t="s">
        <v>187</v>
      </c>
      <c r="S19" s="174" t="e">
        <f xml:space="preserve"> COUNTIF(Trainingen!#REF!,B19)+COUNTIF(Trainingen!#REF!,B19)+COUNTIF(Trainingen!#REF!,B19)</f>
        <v>#REF!</v>
      </c>
      <c r="T19" s="14"/>
      <c r="U19" s="6"/>
      <c r="V19" s="200" t="s">
        <v>187</v>
      </c>
      <c r="W19" s="175" t="e">
        <f xml:space="preserve"> COUNTIF(Trainingen!#REF!,B19)+COUNTIF(Trainingen!#REF!,B19)+COUNTIF(Trainingen!#REF!,B19)</f>
        <v>#REF!</v>
      </c>
      <c r="X19" s="14"/>
      <c r="Y19" s="172"/>
      <c r="Z19" s="184"/>
      <c r="AA19" s="171"/>
      <c r="AB19" s="6"/>
      <c r="AC19" s="6"/>
      <c r="AD19" s="6"/>
      <c r="AE19" s="6"/>
      <c r="AF19" s="6"/>
      <c r="AG19" s="6"/>
    </row>
    <row r="20" spans="2:33" ht="11.7" thickBot="1">
      <c r="B20" s="192" t="s">
        <v>186</v>
      </c>
      <c r="C20" s="17">
        <f xml:space="preserve"> COUNTIF(Trainingen!E4:E34,B20)+COUNTIF(Trainingen!J5:J34,B20)+COUNTIF(Trainingen!O4:O34,B20)+COUNTIF(Trainingen!T4:T10,B20)</f>
        <v>4</v>
      </c>
      <c r="D20" s="170">
        <f>SUM(C18:C20)</f>
        <v>18</v>
      </c>
      <c r="E20" s="6"/>
      <c r="F20" s="195" t="s">
        <v>186</v>
      </c>
      <c r="G20" s="154">
        <f xml:space="preserve"> COUNTIF(Trainingen!T11:T33,B20)+COUNTIF(Trainingen!Y4:Y21,B20)</f>
        <v>4</v>
      </c>
      <c r="H20" s="170">
        <f>SUM(G18:G20)</f>
        <v>10</v>
      </c>
      <c r="I20" s="6"/>
      <c r="J20" s="198" t="s">
        <v>186</v>
      </c>
      <c r="K20" s="155">
        <f xml:space="preserve"> COUNTIF(Trainingen!Y22:Y33,B20)+COUNTIF(Trainingen!AD4:AD33,B20)</f>
        <v>2</v>
      </c>
      <c r="L20" s="170">
        <f>SUM(K18:K20)</f>
        <v>8</v>
      </c>
      <c r="M20" s="6"/>
      <c r="N20" s="186" t="s">
        <v>186</v>
      </c>
      <c r="O20" s="173" t="e">
        <f xml:space="preserve"> COUNTIF(Trainingen!#REF!,B20)+COUNTIF(Trainingen!#REF!,B20)</f>
        <v>#REF!</v>
      </c>
      <c r="P20" s="170" t="e">
        <f>SUM(O18:O20)</f>
        <v>#REF!</v>
      </c>
      <c r="Q20" s="6"/>
      <c r="R20" s="189" t="s">
        <v>186</v>
      </c>
      <c r="S20" s="174" t="e">
        <f xml:space="preserve"> COUNTIF(Trainingen!#REF!,B20)+COUNTIF(Trainingen!#REF!,B20)+COUNTIF(Trainingen!#REF!,B20)</f>
        <v>#REF!</v>
      </c>
      <c r="T20" s="170" t="e">
        <f>SUM(S18:S20)</f>
        <v>#REF!</v>
      </c>
      <c r="U20" s="6"/>
      <c r="V20" s="201" t="s">
        <v>186</v>
      </c>
      <c r="W20" s="175" t="e">
        <f xml:space="preserve"> COUNTIF(Trainingen!#REF!,B20)+COUNTIF(Trainingen!#REF!,B20)+COUNTIF(Trainingen!#REF!,B20)</f>
        <v>#REF!</v>
      </c>
      <c r="X20" s="170" t="e">
        <f>SUM(W18:W20)</f>
        <v>#REF!</v>
      </c>
      <c r="Y20" s="172"/>
      <c r="Z20" s="184"/>
      <c r="AA20" s="171"/>
      <c r="AB20" s="6"/>
      <c r="AC20" s="6"/>
      <c r="AD20" s="6"/>
      <c r="AE20" s="6"/>
      <c r="AF20" s="6"/>
      <c r="AG20" s="6"/>
    </row>
    <row r="21" spans="2:33">
      <c r="B21" s="193" t="s">
        <v>190</v>
      </c>
      <c r="C21" s="17">
        <f xml:space="preserve"> COUNTIF(Trainingen!E4:E34,B21)+COUNTIF(Trainingen!J5:J34,B21)+COUNTIF(Trainingen!O4:O34,B21)+COUNTIF(Trainingen!T4:T10,B21)</f>
        <v>3</v>
      </c>
      <c r="D21" s="16"/>
      <c r="E21" s="6"/>
      <c r="F21" s="196" t="s">
        <v>190</v>
      </c>
      <c r="G21" s="154">
        <f xml:space="preserve"> COUNTIF(Trainingen!T11:T33,B21)+COUNTIF(Trainingen!Y4:Y21,B21)</f>
        <v>3</v>
      </c>
      <c r="H21" s="14"/>
      <c r="I21" s="6"/>
      <c r="J21" s="199" t="s">
        <v>190</v>
      </c>
      <c r="K21" s="155">
        <f xml:space="preserve"> COUNTIF(Trainingen!Y22:Y33,B21)+COUNTIF(Trainingen!AD4:AD33,B21)</f>
        <v>3</v>
      </c>
      <c r="L21" s="14"/>
      <c r="M21" s="6"/>
      <c r="N21" s="187" t="s">
        <v>190</v>
      </c>
      <c r="O21" s="173" t="e">
        <f xml:space="preserve"> COUNTIF(Trainingen!#REF!,B21)+COUNTIF(Trainingen!#REF!,B21)</f>
        <v>#REF!</v>
      </c>
      <c r="P21" s="14"/>
      <c r="Q21" s="6"/>
      <c r="R21" s="190" t="s">
        <v>190</v>
      </c>
      <c r="S21" s="174" t="e">
        <f xml:space="preserve"> COUNTIF(Trainingen!#REF!,B21)+COUNTIF(Trainingen!#REF!,B21)+COUNTIF(Trainingen!#REF!,B21)</f>
        <v>#REF!</v>
      </c>
      <c r="T21" s="14"/>
      <c r="U21" s="6"/>
      <c r="V21" s="202" t="s">
        <v>190</v>
      </c>
      <c r="W21" s="175" t="e">
        <f xml:space="preserve"> COUNTIF(Trainingen!#REF!,B21)+COUNTIF(Trainingen!#REF!,B21)+COUNTIF(Trainingen!#REF!,B21)</f>
        <v>#REF!</v>
      </c>
      <c r="X21" s="14"/>
      <c r="Y21" s="172"/>
      <c r="Z21" s="184"/>
      <c r="AA21" s="171"/>
      <c r="AB21" s="6"/>
      <c r="AC21" s="6"/>
      <c r="AD21" s="6"/>
      <c r="AE21" s="6"/>
      <c r="AF21" s="6"/>
      <c r="AG21" s="6"/>
    </row>
    <row r="22" spans="2:33" ht="11.7" thickBot="1">
      <c r="B22" s="192" t="s">
        <v>0</v>
      </c>
      <c r="C22" s="17">
        <f xml:space="preserve"> COUNTIF(Trainingen!E4:E34,B22)+COUNTIF(Trainingen!J5:J34,B22)+COUNTIF(Trainingen!O4:O34,B22)+COUNTIF(Trainingen!T4:T10,B22)</f>
        <v>4</v>
      </c>
      <c r="D22" s="170">
        <f>SUM(C21:C22)</f>
        <v>7</v>
      </c>
      <c r="E22" s="6"/>
      <c r="F22" s="195" t="s">
        <v>0</v>
      </c>
      <c r="G22" s="154">
        <f xml:space="preserve"> COUNTIF(Trainingen!T11:T33,B22)+COUNTIF(Trainingen!Y4:Y21,B22)</f>
        <v>0</v>
      </c>
      <c r="H22" s="170">
        <f>SUM(G21:G22)</f>
        <v>3</v>
      </c>
      <c r="I22" s="6"/>
      <c r="J22" s="198" t="s">
        <v>0</v>
      </c>
      <c r="K22" s="155">
        <f xml:space="preserve"> COUNTIF(Trainingen!Y22:Y33,B22)+COUNTIF(Trainingen!AD4:AD33,B22)</f>
        <v>3</v>
      </c>
      <c r="L22" s="170">
        <f>SUM(K21:K22)</f>
        <v>6</v>
      </c>
      <c r="M22" s="6"/>
      <c r="N22" s="186" t="s">
        <v>0</v>
      </c>
      <c r="O22" s="173" t="e">
        <f xml:space="preserve"> COUNTIF(Trainingen!#REF!,B22)+COUNTIF(Trainingen!#REF!,B22)</f>
        <v>#REF!</v>
      </c>
      <c r="P22" s="170" t="e">
        <f>SUM(O21:O22)</f>
        <v>#REF!</v>
      </c>
      <c r="Q22" s="6"/>
      <c r="R22" s="189" t="s">
        <v>0</v>
      </c>
      <c r="S22" s="174" t="e">
        <f xml:space="preserve"> COUNTIF(Trainingen!#REF!,B22)+COUNTIF(Trainingen!#REF!,B22)+COUNTIF(Trainingen!#REF!,B22)</f>
        <v>#REF!</v>
      </c>
      <c r="T22" s="170" t="e">
        <f>SUM(S21:S22)</f>
        <v>#REF!</v>
      </c>
      <c r="U22" s="6"/>
      <c r="V22" s="201" t="s">
        <v>0</v>
      </c>
      <c r="W22" s="175" t="e">
        <f xml:space="preserve"> COUNTIF(Trainingen!#REF!,B22)+COUNTIF(Trainingen!#REF!,B22)+COUNTIF(Trainingen!#REF!,B22)</f>
        <v>#REF!</v>
      </c>
      <c r="X22" s="170" t="e">
        <f>SUM(W21:W22)</f>
        <v>#REF!</v>
      </c>
      <c r="Y22" s="172"/>
      <c r="Z22" s="184"/>
      <c r="AA22" s="171"/>
      <c r="AB22" s="6"/>
      <c r="AC22" s="6"/>
      <c r="AD22" s="6"/>
      <c r="AE22" s="6"/>
      <c r="AF22" s="6"/>
      <c r="AG22" s="6"/>
    </row>
    <row r="23" spans="2:33">
      <c r="B23" s="193" t="s">
        <v>5</v>
      </c>
      <c r="C23" s="17">
        <f xml:space="preserve"> COUNTIF(Trainingen!E4:E34,B23)+COUNTIF(Trainingen!J5:J34,B23)+COUNTIF(Trainingen!O4:O34,B23)+COUNTIF(Trainingen!T4:T10,B23)</f>
        <v>2</v>
      </c>
      <c r="D23" s="16"/>
      <c r="E23" s="6"/>
      <c r="F23" s="196" t="s">
        <v>5</v>
      </c>
      <c r="G23" s="154">
        <f xml:space="preserve"> COUNTIF(Trainingen!T11:T33,B23)+COUNTIF(Trainingen!Y4:Y21,B23)</f>
        <v>3</v>
      </c>
      <c r="H23" s="14"/>
      <c r="I23" s="6"/>
      <c r="J23" s="199" t="s">
        <v>5</v>
      </c>
      <c r="K23" s="155">
        <f xml:space="preserve"> COUNTIF(Trainingen!Y22:Y33,B23)+COUNTIF(Trainingen!AD4:AD33,B23)</f>
        <v>1</v>
      </c>
      <c r="L23" s="14"/>
      <c r="M23" s="6"/>
      <c r="N23" s="187" t="s">
        <v>5</v>
      </c>
      <c r="O23" s="173" t="e">
        <f xml:space="preserve"> COUNTIF(Trainingen!#REF!,B23)+COUNTIF(Trainingen!#REF!,B23)</f>
        <v>#REF!</v>
      </c>
      <c r="P23" s="14"/>
      <c r="Q23" s="6"/>
      <c r="R23" s="190" t="s">
        <v>5</v>
      </c>
      <c r="S23" s="174" t="e">
        <f xml:space="preserve"> COUNTIF(Trainingen!#REF!,B23)+COUNTIF(Trainingen!#REF!,B23)+COUNTIF(Trainingen!#REF!,B23)</f>
        <v>#REF!</v>
      </c>
      <c r="T23" s="14"/>
      <c r="U23" s="6"/>
      <c r="V23" s="202" t="s">
        <v>5</v>
      </c>
      <c r="W23" s="175" t="e">
        <f xml:space="preserve"> COUNTIF(Trainingen!#REF!,B23)+COUNTIF(Trainingen!#REF!,B23)+COUNTIF(Trainingen!#REF!,B23)</f>
        <v>#REF!</v>
      </c>
      <c r="X23" s="14"/>
      <c r="Y23" s="172"/>
      <c r="Z23" s="184"/>
      <c r="AA23" s="171"/>
      <c r="AB23" s="6"/>
      <c r="AC23" s="6"/>
      <c r="AD23" s="6"/>
      <c r="AE23" s="6"/>
      <c r="AF23" s="6"/>
      <c r="AG23" s="6"/>
    </row>
    <row r="24" spans="2:33">
      <c r="B24" s="191" t="s">
        <v>42</v>
      </c>
      <c r="C24" s="17">
        <f xml:space="preserve"> COUNTIF(Trainingen!E4:E34,B24)+COUNTIF(Trainingen!J5:J34,B24)+COUNTIF(Trainingen!O4:O34,B24)+COUNTIF(Trainingen!T4:T10,B24)</f>
        <v>1</v>
      </c>
      <c r="D24" s="16"/>
      <c r="E24" s="6"/>
      <c r="F24" s="194" t="s">
        <v>42</v>
      </c>
      <c r="G24" s="154">
        <f xml:space="preserve"> COUNTIF(Trainingen!T11:T33,B24)+COUNTIF(Trainingen!Y4:Y21,B24)</f>
        <v>1</v>
      </c>
      <c r="H24" s="14"/>
      <c r="I24" s="6"/>
      <c r="J24" s="197" t="s">
        <v>42</v>
      </c>
      <c r="K24" s="155">
        <f xml:space="preserve"> COUNTIF(Trainingen!Y22:Y33,B24)+COUNTIF(Trainingen!AD4:AD33,B24)</f>
        <v>1</v>
      </c>
      <c r="L24" s="14"/>
      <c r="M24" s="6"/>
      <c r="N24" s="185" t="s">
        <v>42</v>
      </c>
      <c r="O24" s="173" t="e">
        <f xml:space="preserve"> COUNTIF(Trainingen!#REF!,B24)+COUNTIF(Trainingen!#REF!,B24)</f>
        <v>#REF!</v>
      </c>
      <c r="P24" s="14"/>
      <c r="Q24" s="6"/>
      <c r="R24" s="188" t="s">
        <v>42</v>
      </c>
      <c r="S24" s="174" t="e">
        <f xml:space="preserve"> COUNTIF(Trainingen!#REF!,B24)+COUNTIF(Trainingen!#REF!,B24)+COUNTIF(Trainingen!#REF!,B24)</f>
        <v>#REF!</v>
      </c>
      <c r="T24" s="14"/>
      <c r="U24" s="6"/>
      <c r="V24" s="200" t="s">
        <v>42</v>
      </c>
      <c r="W24" s="175" t="e">
        <f xml:space="preserve"> COUNTIF(Trainingen!#REF!,B24)+COUNTIF(Trainingen!#REF!,B24)+COUNTIF(Trainingen!#REF!,B24)</f>
        <v>#REF!</v>
      </c>
      <c r="X24" s="14"/>
      <c r="Y24" s="172"/>
      <c r="Z24" s="184"/>
      <c r="AA24" s="171"/>
      <c r="AB24" s="6"/>
      <c r="AC24" s="6"/>
      <c r="AD24" s="6"/>
      <c r="AE24" s="6"/>
      <c r="AF24" s="6"/>
      <c r="AG24" s="6"/>
    </row>
    <row r="25" spans="2:33">
      <c r="B25" s="191" t="s">
        <v>215</v>
      </c>
      <c r="C25" s="17">
        <f xml:space="preserve"> COUNTIF(Trainingen!E4:E34,B25)+COUNTIF(Trainingen!J5:J34,B25)+COUNTIF(Trainingen!O4:O34,B25)+COUNTIF(Trainingen!T4:T10,B25)</f>
        <v>1</v>
      </c>
      <c r="D25" s="16"/>
      <c r="E25" s="6"/>
      <c r="F25" s="194" t="s">
        <v>215</v>
      </c>
      <c r="G25" s="154">
        <f xml:space="preserve"> COUNTIF(Trainingen!T11:T33,B25)+COUNTIF(Trainingen!Y4:Y21,B25)</f>
        <v>1</v>
      </c>
      <c r="H25" s="14"/>
      <c r="I25" s="6"/>
      <c r="J25" s="197" t="s">
        <v>215</v>
      </c>
      <c r="K25" s="155">
        <f xml:space="preserve"> COUNTIF(Trainingen!Y22:Y33,B25)+COUNTIF(Trainingen!AD4:AD33,B25)</f>
        <v>2</v>
      </c>
      <c r="L25" s="14"/>
      <c r="M25" s="6"/>
      <c r="N25" s="185" t="s">
        <v>215</v>
      </c>
      <c r="O25" s="173" t="e">
        <f xml:space="preserve"> COUNTIF(Trainingen!#REF!,B25)+COUNTIF(Trainingen!#REF!,B25)</f>
        <v>#REF!</v>
      </c>
      <c r="P25" s="14"/>
      <c r="Q25" s="6"/>
      <c r="R25" s="188" t="s">
        <v>215</v>
      </c>
      <c r="S25" s="174" t="e">
        <f xml:space="preserve"> COUNTIF(Trainingen!#REF!,B25)+COUNTIF(Trainingen!#REF!,B25)+COUNTIF(Trainingen!#REF!,B25)</f>
        <v>#REF!</v>
      </c>
      <c r="T25" s="14"/>
      <c r="U25" s="6"/>
      <c r="V25" s="200" t="s">
        <v>215</v>
      </c>
      <c r="W25" s="175" t="e">
        <f xml:space="preserve"> COUNTIF(Trainingen!#REF!,B25)+COUNTIF(Trainingen!#REF!,B25)+COUNTIF(Trainingen!#REF!,B25)</f>
        <v>#REF!</v>
      </c>
      <c r="X25" s="14"/>
      <c r="Y25" s="172"/>
      <c r="Z25" s="184"/>
      <c r="AA25" s="171"/>
      <c r="AB25" s="6"/>
      <c r="AC25" s="6"/>
      <c r="AD25" s="6"/>
      <c r="AE25" s="6"/>
      <c r="AF25" s="6"/>
      <c r="AG25" s="6"/>
    </row>
    <row r="26" spans="2:33" ht="11.7" thickBot="1">
      <c r="B26" s="192" t="s">
        <v>41</v>
      </c>
      <c r="C26" s="17">
        <f xml:space="preserve"> COUNTIF(Trainingen!E4:E34,B26)+COUNTIF(Trainingen!J5:J34,B26)+COUNTIF(Trainingen!O4:O34,B26)+COUNTIF(Trainingen!T4:T10,B26)</f>
        <v>0</v>
      </c>
      <c r="D26" s="170">
        <f>SUM(C23:C26)</f>
        <v>4</v>
      </c>
      <c r="E26" s="6"/>
      <c r="F26" s="195" t="s">
        <v>41</v>
      </c>
      <c r="G26" s="154">
        <f xml:space="preserve"> COUNTIF(Trainingen!T11:T33,B26)+COUNTIF(Trainingen!Y4:Y21,B26)</f>
        <v>1</v>
      </c>
      <c r="H26" s="170">
        <f>SUM(G23:G26)</f>
        <v>6</v>
      </c>
      <c r="I26" s="6"/>
      <c r="J26" s="198" t="s">
        <v>41</v>
      </c>
      <c r="K26" s="155">
        <f xml:space="preserve"> COUNTIF(Trainingen!Y22:Y33,B26)+COUNTIF(Trainingen!AD4:AD33,B26)</f>
        <v>2</v>
      </c>
      <c r="L26" s="170">
        <f>SUM(K23:K26)</f>
        <v>6</v>
      </c>
      <c r="M26" s="6"/>
      <c r="N26" s="186" t="s">
        <v>41</v>
      </c>
      <c r="O26" s="173" t="e">
        <f xml:space="preserve"> COUNTIF(Trainingen!#REF!,B26)+COUNTIF(Trainingen!#REF!,B26)</f>
        <v>#REF!</v>
      </c>
      <c r="P26" s="170" t="e">
        <f>SUM(O23:O26)</f>
        <v>#REF!</v>
      </c>
      <c r="Q26" s="6"/>
      <c r="R26" s="189" t="s">
        <v>41</v>
      </c>
      <c r="S26" s="174" t="e">
        <f xml:space="preserve"> COUNTIF(Trainingen!#REF!,B26)+COUNTIF(Trainingen!#REF!,B26)+COUNTIF(Trainingen!#REF!,B26)</f>
        <v>#REF!</v>
      </c>
      <c r="T26" s="170" t="e">
        <f>SUM(S23:S26)</f>
        <v>#REF!</v>
      </c>
      <c r="U26" s="6"/>
      <c r="V26" s="201" t="s">
        <v>41</v>
      </c>
      <c r="W26" s="175" t="e">
        <f xml:space="preserve"> COUNTIF(Trainingen!#REF!,B26)+COUNTIF(Trainingen!#REF!,B26)+COUNTIF(Trainingen!#REF!,B26)</f>
        <v>#REF!</v>
      </c>
      <c r="X26" s="170" t="e">
        <f>SUM(W23:W26)</f>
        <v>#REF!</v>
      </c>
      <c r="Y26" s="172"/>
      <c r="Z26" s="184"/>
      <c r="AA26" s="171"/>
      <c r="AB26" s="6"/>
      <c r="AC26" s="6"/>
      <c r="AD26" s="6"/>
      <c r="AE26" s="6"/>
      <c r="AF26" s="6"/>
      <c r="AG26" s="6"/>
    </row>
    <row r="27" spans="2:33">
      <c r="B27" s="169"/>
      <c r="C27" s="170">
        <f>SUM(C15:C26)</f>
        <v>46</v>
      </c>
      <c r="D27" s="6"/>
      <c r="E27" s="6"/>
      <c r="F27" s="169"/>
      <c r="G27" s="170">
        <f>SUM(G15:G26)</f>
        <v>24</v>
      </c>
      <c r="H27" s="6"/>
      <c r="I27" s="6"/>
      <c r="J27" s="169"/>
      <c r="K27" s="170">
        <f>SUM(K15:K26)</f>
        <v>24</v>
      </c>
      <c r="L27" s="6"/>
      <c r="M27" s="6"/>
      <c r="N27" s="169"/>
      <c r="O27" s="170" t="e">
        <f>SUM(O15:O26)</f>
        <v>#REF!</v>
      </c>
      <c r="P27" s="6"/>
      <c r="Q27" s="6"/>
      <c r="R27" s="169"/>
      <c r="S27" s="170" t="e">
        <f>SUM(S15:S26)</f>
        <v>#REF!</v>
      </c>
      <c r="T27" s="6"/>
      <c r="U27" s="6"/>
      <c r="V27" s="169"/>
      <c r="W27" s="170" t="e">
        <f>SUM(W15:W26)</f>
        <v>#REF!</v>
      </c>
      <c r="X27" s="6"/>
      <c r="Y27" s="172"/>
      <c r="Z27" s="184"/>
      <c r="AA27" s="171"/>
      <c r="AB27" s="6"/>
      <c r="AC27" s="6"/>
      <c r="AD27" s="6"/>
      <c r="AE27" s="6"/>
      <c r="AF27" s="6"/>
      <c r="AG27" s="6"/>
    </row>
    <row r="28" spans="2:33">
      <c r="B28" s="169"/>
      <c r="C28" s="183"/>
      <c r="D28" s="6"/>
      <c r="E28" s="6"/>
      <c r="F28" s="169"/>
      <c r="G28" s="183"/>
      <c r="H28" s="6"/>
      <c r="I28" s="6"/>
      <c r="J28" s="169"/>
      <c r="K28" s="183"/>
      <c r="L28" s="6"/>
      <c r="M28" s="6"/>
      <c r="N28" s="169"/>
      <c r="O28" s="183"/>
      <c r="P28" s="6"/>
      <c r="Q28" s="6"/>
      <c r="R28" s="169"/>
      <c r="S28" s="183"/>
      <c r="T28" s="6"/>
      <c r="U28" s="6"/>
      <c r="V28" s="169"/>
      <c r="W28" s="183"/>
      <c r="X28" s="6"/>
      <c r="Y28" s="169"/>
      <c r="Z28" s="183"/>
      <c r="AA28" s="6"/>
      <c r="AB28" s="172"/>
      <c r="AC28" s="184"/>
      <c r="AD28" s="171"/>
      <c r="AE28" s="6"/>
      <c r="AF28" s="6"/>
      <c r="AG28" s="6"/>
    </row>
    <row r="29" spans="2:33">
      <c r="B29" s="6"/>
      <c r="C29" s="6"/>
      <c r="D29" s="6"/>
      <c r="E29" s="6"/>
      <c r="G29" s="6"/>
      <c r="H29" s="6"/>
      <c r="I29" s="6"/>
      <c r="J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2:33">
      <c r="B30" s="6"/>
      <c r="C30" s="6"/>
      <c r="D30" s="6"/>
      <c r="E30" s="6"/>
      <c r="G30" s="6"/>
      <c r="H30" s="6"/>
      <c r="I30" s="6"/>
      <c r="J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2:33">
      <c r="B31" s="6"/>
      <c r="C31" s="6"/>
      <c r="D31" s="6"/>
      <c r="E31" s="6"/>
      <c r="G31" s="6"/>
      <c r="H31" s="6"/>
      <c r="I31" s="6"/>
      <c r="J31" s="6"/>
      <c r="L31" s="6"/>
      <c r="M31" s="6"/>
      <c r="N31" s="6"/>
      <c r="O31" s="6"/>
      <c r="P31" s="6"/>
      <c r="Q31" s="9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2:33">
      <c r="B32" s="6"/>
      <c r="C32" s="6"/>
      <c r="D32" s="6"/>
      <c r="E32" s="6"/>
      <c r="G32" s="6"/>
      <c r="H32" s="6"/>
      <c r="I32" s="6"/>
      <c r="J32" s="6"/>
      <c r="L32" s="6"/>
      <c r="M32" s="6"/>
      <c r="N32" s="6"/>
      <c r="O32" s="6"/>
      <c r="P32" s="6"/>
      <c r="Q32" s="9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9">
      <c r="B33" s="6"/>
      <c r="C33" s="6"/>
      <c r="D33" s="6"/>
      <c r="E33" s="6"/>
      <c r="G33" s="6"/>
      <c r="H33" s="6"/>
      <c r="I33" s="6"/>
      <c r="J33" s="6"/>
      <c r="L33" s="6"/>
      <c r="M33" s="6"/>
      <c r="N33" s="6"/>
      <c r="O33" s="6"/>
      <c r="P33" s="6"/>
      <c r="Q33" s="9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9">
      <c r="B34" s="6"/>
      <c r="C34" s="6"/>
      <c r="D34" s="6"/>
      <c r="E34" s="6"/>
      <c r="G34" s="6"/>
      <c r="H34" s="6"/>
      <c r="I34" s="6"/>
      <c r="J34" s="6"/>
      <c r="L34" s="6"/>
      <c r="M34" s="6"/>
      <c r="N34" s="6"/>
      <c r="O34" s="6"/>
      <c r="P34" s="6"/>
      <c r="Q34" s="9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9">
      <c r="B35" s="6"/>
      <c r="C35" s="6"/>
      <c r="D35" s="6"/>
      <c r="E35" s="6"/>
      <c r="G35" s="6"/>
      <c r="H35" s="6"/>
      <c r="I35" s="6"/>
      <c r="J35" s="6"/>
      <c r="L35" s="6"/>
      <c r="M35" s="6"/>
      <c r="N35" s="6"/>
      <c r="O35" s="6"/>
      <c r="P35" s="6"/>
      <c r="Q35" s="9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9">
      <c r="B36" s="6"/>
      <c r="C36" s="6"/>
      <c r="D36" s="6"/>
      <c r="E36" s="6"/>
      <c r="G36" s="6"/>
      <c r="H36" s="6"/>
      <c r="I36" s="6"/>
      <c r="J36" s="6"/>
      <c r="L36" s="6"/>
      <c r="M36" s="6"/>
      <c r="N36" s="6"/>
      <c r="O36" s="6"/>
      <c r="P36" s="6"/>
      <c r="Q36" s="9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9">
      <c r="A37" s="169"/>
      <c r="B37" s="169"/>
      <c r="C37" s="12"/>
      <c r="F37" s="9"/>
      <c r="G37" s="169"/>
      <c r="H37" s="12"/>
      <c r="J37" s="9"/>
      <c r="K37" s="9"/>
      <c r="L37" s="169"/>
      <c r="M37" s="169"/>
      <c r="N37" s="12"/>
      <c r="Q37" s="9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9">
      <c r="A38" s="9"/>
      <c r="B38" s="10"/>
      <c r="C38" s="10"/>
      <c r="F38" s="9"/>
      <c r="G38" s="9"/>
      <c r="H38" s="10"/>
      <c r="J38" s="9"/>
      <c r="K38" s="9"/>
      <c r="L38" s="9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9">
      <c r="A39" s="9"/>
      <c r="B39" s="9"/>
      <c r="C39" s="9"/>
      <c r="D39" s="10"/>
      <c r="E39" s="10"/>
      <c r="F39" s="9"/>
      <c r="G39" s="9"/>
      <c r="H39" s="9"/>
      <c r="I39" s="10"/>
      <c r="J39" s="10"/>
      <c r="K39" s="9"/>
      <c r="L39" s="9"/>
      <c r="M39" s="9"/>
      <c r="O39" s="10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9">
      <c r="A40" s="9"/>
      <c r="B40" s="9"/>
      <c r="C40" s="9"/>
      <c r="D40" s="10"/>
      <c r="E40" s="10"/>
      <c r="F40" s="9"/>
      <c r="G40" s="9"/>
      <c r="H40" s="9"/>
      <c r="I40" s="10"/>
      <c r="J40" s="10"/>
      <c r="K40" s="9"/>
      <c r="L40" s="9"/>
      <c r="M40" s="9"/>
      <c r="O40" s="10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9">
      <c r="A41" s="9"/>
      <c r="B41" s="9"/>
      <c r="C41" s="9"/>
      <c r="D41" s="10"/>
      <c r="E41" s="10"/>
      <c r="F41" s="9"/>
      <c r="G41" s="9"/>
      <c r="H41" s="9"/>
      <c r="I41" s="10"/>
      <c r="J41" s="10"/>
      <c r="K41" s="9"/>
      <c r="L41" s="9"/>
      <c r="M41" s="9"/>
      <c r="O41" s="10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9">
      <c r="A42" s="9"/>
      <c r="B42" s="9"/>
      <c r="C42" s="9"/>
      <c r="E42" s="10"/>
      <c r="F42" s="10"/>
      <c r="G42" s="9"/>
      <c r="H42" s="9"/>
      <c r="J42" s="10"/>
      <c r="K42" s="10"/>
      <c r="L42" s="9"/>
      <c r="M42" s="9"/>
      <c r="P42" s="10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9">
      <c r="A43" s="9"/>
      <c r="B43" s="9"/>
      <c r="C43" s="9"/>
      <c r="E43" s="10"/>
      <c r="F43" s="10"/>
      <c r="G43" s="9"/>
      <c r="H43" s="9"/>
      <c r="J43" s="10"/>
      <c r="K43" s="10"/>
      <c r="L43" s="9"/>
      <c r="M43" s="9"/>
      <c r="P43" s="10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9">
      <c r="A44" s="9"/>
      <c r="B44" s="9"/>
      <c r="C44" s="9"/>
      <c r="E44" s="10"/>
      <c r="F44" s="10"/>
      <c r="G44" s="9"/>
      <c r="H44" s="9"/>
      <c r="J44" s="10"/>
      <c r="K44" s="10"/>
      <c r="L44" s="9"/>
      <c r="M44" s="9"/>
      <c r="P44" s="10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9">
      <c r="A45" s="9"/>
      <c r="B45" s="9"/>
      <c r="C45" s="9"/>
      <c r="E45" s="10"/>
      <c r="F45" s="10"/>
      <c r="G45" s="9"/>
      <c r="H45" s="9"/>
      <c r="J45" s="10"/>
      <c r="K45" s="10"/>
      <c r="L45" s="9"/>
      <c r="M45" s="9"/>
      <c r="P45" s="10"/>
      <c r="Q45" s="6"/>
      <c r="R45" s="169"/>
      <c r="S45" s="169"/>
      <c r="T45" s="12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9">
      <c r="A46" s="9"/>
      <c r="B46" s="9"/>
      <c r="C46" s="9"/>
      <c r="E46" s="10"/>
      <c r="F46" s="10"/>
      <c r="G46" s="9"/>
      <c r="H46" s="9"/>
      <c r="J46" s="10"/>
      <c r="K46" s="10"/>
      <c r="L46" s="9"/>
      <c r="M46" s="9"/>
      <c r="P46" s="10"/>
      <c r="Q46" s="6"/>
      <c r="R46" s="169"/>
      <c r="S46" s="169"/>
      <c r="T46" s="12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9">
      <c r="R47" s="9"/>
      <c r="V47" s="10"/>
      <c r="X47" s="9"/>
      <c r="AA47" s="10"/>
      <c r="AC47" s="9"/>
      <c r="AG47" s="10"/>
      <c r="AI47" s="169"/>
      <c r="AJ47" s="169"/>
      <c r="AK47" s="12"/>
      <c r="AL47" s="9"/>
      <c r="AM47" s="9"/>
    </row>
    <row r="48" spans="1:39">
      <c r="R48" s="9"/>
      <c r="V48" s="10"/>
      <c r="X48" s="9"/>
      <c r="AA48" s="10"/>
      <c r="AC48" s="9"/>
      <c r="AG48" s="10"/>
      <c r="AI48" s="169"/>
      <c r="AJ48" s="169"/>
      <c r="AK48" s="12"/>
      <c r="AL48" s="9"/>
      <c r="AM48" s="9"/>
    </row>
    <row r="49" spans="1:39">
      <c r="AC49" s="9"/>
      <c r="AG49" s="10"/>
      <c r="AI49" s="169"/>
      <c r="AJ49" s="169"/>
      <c r="AK49" s="12"/>
      <c r="AL49" s="9"/>
      <c r="AM49" s="9"/>
    </row>
    <row r="50" spans="1:39">
      <c r="AC50" s="9"/>
      <c r="AG50" s="10"/>
      <c r="AI50" s="169"/>
      <c r="AJ50" s="169"/>
      <c r="AK50" s="12"/>
      <c r="AL50" s="9"/>
      <c r="AM50" s="9"/>
    </row>
    <row r="51" spans="1:39">
      <c r="AC51" s="9"/>
      <c r="AG51" s="10"/>
      <c r="AI51" s="169"/>
      <c r="AJ51" s="169"/>
      <c r="AK51" s="12"/>
      <c r="AL51" s="9"/>
      <c r="AM51" s="9"/>
    </row>
    <row r="52" spans="1:39">
      <c r="E52" s="13"/>
      <c r="F52" s="15"/>
      <c r="AC52" s="9"/>
      <c r="AG52" s="10"/>
    </row>
    <row r="53" spans="1:39" ht="13" customHeight="1">
      <c r="AC53" s="9"/>
      <c r="AG53" s="10"/>
    </row>
    <row r="54" spans="1:39">
      <c r="AC54" s="9"/>
      <c r="AG54" s="10"/>
    </row>
    <row r="55" spans="1:39">
      <c r="AC55" s="9"/>
      <c r="AG55" s="10"/>
    </row>
    <row r="62" spans="1:39" ht="12.75" customHeight="1"/>
    <row r="64" spans="1:39" s="9" customFormat="1">
      <c r="A64" s="6"/>
      <c r="B64" s="8"/>
      <c r="C64" s="8"/>
      <c r="F64" s="6"/>
      <c r="G64" s="8"/>
      <c r="H64" s="8"/>
      <c r="J64" s="11"/>
      <c r="K64" s="6"/>
      <c r="L64" s="10"/>
      <c r="M64" s="10"/>
      <c r="Q64" s="10"/>
      <c r="R64" s="10"/>
      <c r="W64" s="10"/>
      <c r="X64" s="10"/>
      <c r="AB64" s="10"/>
      <c r="AC64" s="10"/>
      <c r="AH64" s="6"/>
      <c r="AI64" s="6"/>
      <c r="AJ64" s="6"/>
      <c r="AK64" s="6"/>
      <c r="AL64" s="6"/>
      <c r="AM64" s="6"/>
    </row>
    <row r="72" spans="1:39" s="15" customFormat="1">
      <c r="A72" s="6"/>
      <c r="B72" s="8"/>
      <c r="C72" s="8"/>
      <c r="D72" s="9"/>
      <c r="E72" s="9"/>
      <c r="F72" s="6"/>
      <c r="G72" s="8"/>
      <c r="H72" s="8"/>
      <c r="I72" s="9"/>
      <c r="J72" s="11"/>
      <c r="K72" s="6"/>
      <c r="L72" s="10"/>
      <c r="M72" s="10"/>
      <c r="N72" s="9"/>
      <c r="O72" s="9"/>
      <c r="P72" s="9"/>
      <c r="Q72" s="10"/>
      <c r="R72" s="10"/>
      <c r="S72" s="9"/>
      <c r="T72" s="9"/>
      <c r="U72" s="9"/>
      <c r="V72" s="9"/>
      <c r="W72" s="10"/>
      <c r="X72" s="10"/>
      <c r="Y72" s="9"/>
      <c r="Z72" s="9"/>
      <c r="AA72" s="9"/>
      <c r="AB72" s="10"/>
      <c r="AC72" s="10"/>
      <c r="AD72" s="9"/>
      <c r="AE72" s="9"/>
      <c r="AF72" s="9"/>
      <c r="AG72" s="9"/>
      <c r="AH72" s="6"/>
      <c r="AI72" s="6"/>
      <c r="AJ72" s="6"/>
      <c r="AK72" s="6"/>
      <c r="AL72" s="6"/>
      <c r="AM72" s="6"/>
    </row>
    <row r="73" spans="1:39" s="15" customFormat="1">
      <c r="A73" s="6"/>
      <c r="B73" s="8"/>
      <c r="C73" s="8"/>
      <c r="D73" s="9"/>
      <c r="E73" s="9"/>
      <c r="F73" s="6"/>
      <c r="G73" s="8"/>
      <c r="H73" s="8"/>
      <c r="I73" s="9"/>
      <c r="J73" s="11"/>
      <c r="K73" s="6"/>
      <c r="L73" s="10"/>
      <c r="M73" s="10"/>
      <c r="N73" s="9"/>
      <c r="O73" s="9"/>
      <c r="P73" s="9"/>
      <c r="Q73" s="10"/>
      <c r="R73" s="10"/>
      <c r="S73" s="9"/>
      <c r="T73" s="9"/>
      <c r="U73" s="9"/>
      <c r="V73" s="9"/>
      <c r="W73" s="10"/>
      <c r="X73" s="10"/>
      <c r="Y73" s="9"/>
      <c r="Z73" s="9"/>
      <c r="AA73" s="9"/>
      <c r="AB73" s="10"/>
      <c r="AC73" s="10"/>
      <c r="AD73" s="9"/>
      <c r="AE73" s="9"/>
      <c r="AF73" s="9"/>
      <c r="AG73" s="9"/>
      <c r="AH73" s="6"/>
      <c r="AI73" s="6"/>
      <c r="AJ73" s="6"/>
      <c r="AK73" s="6"/>
      <c r="AL73" s="6"/>
      <c r="AM73" s="6"/>
    </row>
    <row r="76" spans="1:39" ht="14.25" customHeight="1"/>
    <row r="77" spans="1:39" ht="14.25" customHeight="1"/>
    <row r="78" spans="1:39" s="9" customFormat="1" ht="14.25" customHeight="1">
      <c r="A78" s="6"/>
      <c r="B78" s="8"/>
      <c r="C78" s="8"/>
      <c r="F78" s="6"/>
      <c r="G78" s="8"/>
      <c r="H78" s="8"/>
      <c r="J78" s="11"/>
      <c r="K78" s="6"/>
      <c r="L78" s="10"/>
      <c r="M78" s="10"/>
      <c r="Q78" s="10"/>
      <c r="R78" s="10"/>
      <c r="W78" s="10"/>
      <c r="X78" s="10"/>
      <c r="AB78" s="10"/>
      <c r="AC78" s="10"/>
      <c r="AH78" s="6"/>
      <c r="AI78" s="6"/>
      <c r="AJ78" s="6"/>
      <c r="AK78" s="6"/>
      <c r="AL78" s="6"/>
      <c r="AM78" s="6"/>
    </row>
    <row r="79" spans="1:39" s="9" customFormat="1" ht="14.25" customHeight="1">
      <c r="A79" s="6"/>
      <c r="B79" s="8"/>
      <c r="C79" s="8"/>
      <c r="F79" s="6"/>
      <c r="G79" s="8"/>
      <c r="H79" s="8"/>
      <c r="J79" s="11"/>
      <c r="K79" s="6"/>
      <c r="L79" s="10"/>
      <c r="M79" s="10"/>
      <c r="Q79" s="10"/>
      <c r="R79" s="10"/>
      <c r="W79" s="10"/>
      <c r="X79" s="10"/>
      <c r="AB79" s="10"/>
      <c r="AC79" s="10"/>
      <c r="AH79" s="6"/>
      <c r="AI79" s="6"/>
      <c r="AJ79" s="6"/>
      <c r="AK79" s="6"/>
      <c r="AL79" s="6"/>
      <c r="AM79" s="6"/>
    </row>
    <row r="80" spans="1:39" s="9" customFormat="1" ht="14.25" customHeight="1">
      <c r="A80" s="6"/>
      <c r="B80" s="8"/>
      <c r="C80" s="8"/>
      <c r="F80" s="6"/>
      <c r="G80" s="8"/>
      <c r="H80" s="8"/>
      <c r="J80" s="11"/>
      <c r="K80" s="6"/>
      <c r="L80" s="10"/>
      <c r="M80" s="10"/>
      <c r="Q80" s="10"/>
      <c r="R80" s="10"/>
      <c r="W80" s="10"/>
      <c r="X80" s="10"/>
      <c r="AB80" s="10"/>
      <c r="AC80" s="10"/>
      <c r="AH80" s="6"/>
      <c r="AI80" s="6"/>
      <c r="AJ80" s="6"/>
      <c r="AK80" s="6"/>
      <c r="AL80" s="6"/>
      <c r="AM80" s="6"/>
    </row>
    <row r="81" spans="1:39" s="9" customFormat="1" ht="14.25" customHeight="1">
      <c r="A81" s="6"/>
      <c r="B81" s="8"/>
      <c r="C81" s="8"/>
      <c r="F81" s="6"/>
      <c r="G81" s="8"/>
      <c r="H81" s="8"/>
      <c r="J81" s="11"/>
      <c r="K81" s="6"/>
      <c r="L81" s="10"/>
      <c r="M81" s="10"/>
      <c r="Q81" s="10"/>
      <c r="R81" s="10"/>
      <c r="W81" s="10"/>
      <c r="X81" s="10"/>
      <c r="AB81" s="10"/>
      <c r="AC81" s="10"/>
      <c r="AH81" s="6"/>
      <c r="AI81" s="6"/>
      <c r="AJ81" s="6"/>
      <c r="AK81" s="6"/>
      <c r="AL81" s="6"/>
      <c r="AM81" s="6"/>
    </row>
    <row r="82" spans="1:39" s="9" customFormat="1" ht="14.25" customHeight="1">
      <c r="A82" s="6"/>
      <c r="B82" s="8"/>
      <c r="C82" s="8"/>
      <c r="F82" s="6"/>
      <c r="G82" s="8"/>
      <c r="H82" s="8"/>
      <c r="J82" s="11"/>
      <c r="K82" s="6"/>
      <c r="L82" s="10"/>
      <c r="M82" s="10"/>
      <c r="Q82" s="10"/>
      <c r="R82" s="10"/>
      <c r="W82" s="10"/>
      <c r="X82" s="10"/>
      <c r="AB82" s="10"/>
      <c r="AC82" s="10"/>
      <c r="AH82" s="6"/>
      <c r="AI82" s="6"/>
      <c r="AJ82" s="6"/>
      <c r="AK82" s="6"/>
      <c r="AL82" s="6"/>
      <c r="AM82" s="6"/>
    </row>
    <row r="83" spans="1:39" s="9" customFormat="1" ht="14.25" customHeight="1">
      <c r="A83" s="6"/>
      <c r="B83" s="8"/>
      <c r="C83" s="8"/>
      <c r="F83" s="6"/>
      <c r="G83" s="8"/>
      <c r="H83" s="8"/>
      <c r="J83" s="11"/>
      <c r="K83" s="6"/>
      <c r="L83" s="10"/>
      <c r="M83" s="10"/>
      <c r="Q83" s="10"/>
      <c r="R83" s="10"/>
      <c r="W83" s="10"/>
      <c r="X83" s="10"/>
      <c r="AB83" s="10"/>
      <c r="AC83" s="10"/>
      <c r="AH83" s="6"/>
      <c r="AI83" s="6"/>
      <c r="AJ83" s="6"/>
      <c r="AK83" s="6"/>
      <c r="AL83" s="6"/>
      <c r="AM83" s="6"/>
    </row>
    <row r="84" spans="1:39" s="9" customFormat="1" ht="14.25" customHeight="1">
      <c r="A84" s="6"/>
      <c r="B84" s="8"/>
      <c r="C84" s="8"/>
      <c r="F84" s="6"/>
      <c r="G84" s="8"/>
      <c r="H84" s="8"/>
      <c r="J84" s="11"/>
      <c r="K84" s="6"/>
      <c r="L84" s="10"/>
      <c r="M84" s="10"/>
      <c r="Q84" s="10"/>
      <c r="R84" s="10"/>
      <c r="W84" s="10"/>
      <c r="X84" s="10"/>
      <c r="AB84" s="10"/>
      <c r="AC84" s="10"/>
      <c r="AH84" s="6"/>
      <c r="AI84" s="6"/>
      <c r="AJ84" s="6"/>
      <c r="AK84" s="6"/>
      <c r="AL84" s="6"/>
      <c r="AM84" s="6"/>
    </row>
    <row r="85" spans="1:39" s="9" customFormat="1" ht="14.25" customHeight="1">
      <c r="A85" s="6"/>
      <c r="B85" s="8"/>
      <c r="C85" s="8"/>
      <c r="F85" s="6"/>
      <c r="G85" s="8"/>
      <c r="H85" s="8"/>
      <c r="J85" s="11"/>
      <c r="K85" s="6"/>
      <c r="L85" s="10"/>
      <c r="M85" s="10"/>
      <c r="Q85" s="10"/>
      <c r="R85" s="10"/>
      <c r="W85" s="10"/>
      <c r="X85" s="10"/>
      <c r="AB85" s="10"/>
      <c r="AC85" s="10"/>
      <c r="AH85" s="6"/>
      <c r="AI85" s="6"/>
      <c r="AJ85" s="6"/>
      <c r="AK85" s="6"/>
      <c r="AL85" s="6"/>
      <c r="AM85" s="6"/>
    </row>
    <row r="88" spans="1:39" ht="12" hidden="1" customHeight="1"/>
  </sheetData>
  <mergeCells count="30">
    <mergeCell ref="R14:S14"/>
    <mergeCell ref="V14:W14"/>
    <mergeCell ref="C3:G3"/>
    <mergeCell ref="H3:L3"/>
    <mergeCell ref="B14:C14"/>
    <mergeCell ref="F14:G14"/>
    <mergeCell ref="J14:K14"/>
    <mergeCell ref="N14:O14"/>
    <mergeCell ref="M3:Q3"/>
    <mergeCell ref="C4:G4"/>
    <mergeCell ref="C9:G9"/>
    <mergeCell ref="H9:L9"/>
    <mergeCell ref="M9:Q9"/>
    <mergeCell ref="C10:G10"/>
    <mergeCell ref="H10:L10"/>
    <mergeCell ref="M10:Q10"/>
    <mergeCell ref="C7:G7"/>
    <mergeCell ref="H7:L7"/>
    <mergeCell ref="M7:Q7"/>
    <mergeCell ref="C8:G8"/>
    <mergeCell ref="H8:L8"/>
    <mergeCell ref="M8:Q8"/>
    <mergeCell ref="C6:G6"/>
    <mergeCell ref="H6:L6"/>
    <mergeCell ref="M6:Q6"/>
    <mergeCell ref="H4:L4"/>
    <mergeCell ref="M4:Q4"/>
    <mergeCell ref="C5:G5"/>
    <mergeCell ref="H5:L5"/>
    <mergeCell ref="M5:Q5"/>
  </mergeCells>
  <phoneticPr fontId="11"/>
  <pageMargins left="0.19685039370078741" right="0.19685039370078741" top="0.39370078740157483" bottom="0.39370078740157483" header="0.51181102362204722" footer="0.51181102362204722"/>
  <pageSetup paperSize="9" scale="95" orientation="landscape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Y75"/>
  <sheetViews>
    <sheetView topLeftCell="A3" zoomScale="125" workbookViewId="0">
      <selection activeCell="D66" sqref="D66"/>
    </sheetView>
  </sheetViews>
  <sheetFormatPr defaultColWidth="11.5" defaultRowHeight="11.4"/>
  <cols>
    <col min="1" max="1" width="2.33203125" style="21" customWidth="1"/>
    <col min="2" max="2" width="24.83203125" style="21" customWidth="1"/>
    <col min="3" max="3" width="8.5" style="20" customWidth="1"/>
    <col min="4" max="4" width="16" style="21" customWidth="1"/>
    <col min="5" max="5" width="16.6640625" style="22" customWidth="1"/>
    <col min="6" max="6" width="17" style="22" customWidth="1"/>
    <col min="7" max="7" width="10.5" style="21" customWidth="1"/>
    <col min="8" max="8" width="10.5" style="23" customWidth="1"/>
    <col min="9" max="9" width="11.1640625" style="24" customWidth="1"/>
    <col min="10" max="10" width="12.33203125" style="24" customWidth="1"/>
    <col min="11" max="11" width="11.5" style="24" customWidth="1"/>
    <col min="12" max="12" width="13.1640625" style="24" customWidth="1"/>
    <col min="13" max="13" width="5.83203125" style="24" customWidth="1"/>
    <col min="14" max="14" width="8.33203125" style="24" customWidth="1"/>
    <col min="15" max="15" width="12.6640625" style="24" customWidth="1"/>
    <col min="16" max="16" width="6.1640625" style="24" customWidth="1"/>
    <col min="17" max="17" width="25.33203125" style="21" customWidth="1"/>
    <col min="18" max="18" width="17.33203125" style="21" customWidth="1"/>
    <col min="19" max="19" width="10.83203125" style="21" customWidth="1"/>
    <col min="20" max="20" width="15.6640625" style="21" customWidth="1"/>
    <col min="21" max="16384" width="11.5" style="21"/>
  </cols>
  <sheetData>
    <row r="1" spans="2:207">
      <c r="B1" s="19" t="s">
        <v>211</v>
      </c>
    </row>
    <row r="2" spans="2:207" ht="11.7" thickBot="1">
      <c r="B2" s="1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</row>
    <row r="3" spans="2:207" s="1" customFormat="1" ht="12.3">
      <c r="B3" s="156" t="s">
        <v>216</v>
      </c>
      <c r="C3" s="157"/>
      <c r="D3" s="157"/>
      <c r="E3" s="157"/>
      <c r="F3" s="158"/>
      <c r="G3" s="157"/>
      <c r="H3" s="159"/>
      <c r="I3" s="159"/>
      <c r="J3" s="160"/>
      <c r="K3" s="160"/>
      <c r="L3" s="160"/>
      <c r="M3" s="160"/>
      <c r="N3" s="160"/>
      <c r="O3" s="160"/>
      <c r="P3" s="161"/>
      <c r="Q3" s="162"/>
    </row>
    <row r="4" spans="2:207" s="26" customFormat="1" ht="22.8">
      <c r="B4" s="136" t="s">
        <v>217</v>
      </c>
      <c r="C4" s="137" t="s">
        <v>218</v>
      </c>
      <c r="D4" s="137" t="s">
        <v>219</v>
      </c>
      <c r="E4" s="137" t="s">
        <v>220</v>
      </c>
      <c r="F4" s="148" t="s">
        <v>221</v>
      </c>
      <c r="G4" s="148" t="s">
        <v>44</v>
      </c>
      <c r="H4" s="153" t="s">
        <v>57</v>
      </c>
      <c r="I4" s="147" t="s">
        <v>222</v>
      </c>
      <c r="J4" s="376" t="s">
        <v>223</v>
      </c>
      <c r="K4" s="377"/>
      <c r="L4" s="377"/>
      <c r="M4" s="377"/>
      <c r="N4" s="378"/>
      <c r="O4" s="380" t="s">
        <v>224</v>
      </c>
      <c r="P4" s="381"/>
      <c r="Q4" s="151" t="s">
        <v>225</v>
      </c>
    </row>
    <row r="5" spans="2:207" ht="22.8">
      <c r="B5" s="27" t="s">
        <v>8</v>
      </c>
      <c r="C5" s="28" t="s">
        <v>189</v>
      </c>
      <c r="D5" s="29" t="s">
        <v>208</v>
      </c>
      <c r="E5" s="30" t="s">
        <v>45</v>
      </c>
      <c r="F5" s="31" t="s">
        <v>3</v>
      </c>
      <c r="G5" s="31" t="s">
        <v>3</v>
      </c>
      <c r="H5" s="32" t="s">
        <v>226</v>
      </c>
      <c r="I5" s="33">
        <v>1</v>
      </c>
      <c r="J5" s="34" t="s">
        <v>227</v>
      </c>
      <c r="K5" s="35"/>
      <c r="L5" s="35"/>
      <c r="M5" s="35"/>
      <c r="N5" s="35"/>
      <c r="O5" s="382" t="s">
        <v>228</v>
      </c>
      <c r="P5" s="378"/>
      <c r="Q5" s="36" t="s">
        <v>229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</row>
    <row r="6" spans="2:207" ht="34.200000000000003">
      <c r="B6" s="37" t="s">
        <v>16</v>
      </c>
      <c r="C6" s="38" t="s">
        <v>4</v>
      </c>
      <c r="D6" s="39" t="s">
        <v>94</v>
      </c>
      <c r="E6" s="40" t="s">
        <v>46</v>
      </c>
      <c r="F6" s="40" t="s">
        <v>93</v>
      </c>
      <c r="G6" s="39" t="s">
        <v>230</v>
      </c>
      <c r="H6" s="41" t="s">
        <v>95</v>
      </c>
      <c r="I6" s="42" t="s">
        <v>102</v>
      </c>
      <c r="J6" s="43" t="s">
        <v>227</v>
      </c>
      <c r="K6" s="44"/>
      <c r="L6" s="44"/>
      <c r="M6" s="44"/>
      <c r="N6" s="44"/>
      <c r="O6" s="45" t="s">
        <v>232</v>
      </c>
      <c r="P6" s="25"/>
      <c r="Q6" s="46" t="s">
        <v>229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</row>
    <row r="7" spans="2:207" ht="12.3">
      <c r="B7" s="37" t="s">
        <v>24</v>
      </c>
      <c r="C7" s="38" t="s">
        <v>2</v>
      </c>
      <c r="D7" s="39" t="s">
        <v>233</v>
      </c>
      <c r="E7" s="39" t="s">
        <v>234</v>
      </c>
      <c r="F7" s="39" t="s">
        <v>235</v>
      </c>
      <c r="G7" s="39"/>
      <c r="H7" s="47">
        <v>1</v>
      </c>
      <c r="I7" s="48" t="s">
        <v>236</v>
      </c>
      <c r="J7" s="379" t="s">
        <v>237</v>
      </c>
      <c r="K7" s="377"/>
      <c r="L7" s="377"/>
      <c r="M7" s="377"/>
      <c r="N7" s="378"/>
      <c r="O7" s="379" t="s">
        <v>59</v>
      </c>
      <c r="P7" s="378"/>
      <c r="Q7" s="46" t="s">
        <v>60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</row>
    <row r="8" spans="2:207" ht="12.3">
      <c r="B8" s="49" t="s">
        <v>29</v>
      </c>
      <c r="C8" s="50" t="s">
        <v>1</v>
      </c>
      <c r="D8" s="51" t="s">
        <v>61</v>
      </c>
      <c r="E8" s="51" t="s">
        <v>62</v>
      </c>
      <c r="F8" s="51" t="s">
        <v>63</v>
      </c>
      <c r="G8" s="51" t="s">
        <v>230</v>
      </c>
      <c r="H8" s="52" t="s">
        <v>64</v>
      </c>
      <c r="I8" s="53" t="s">
        <v>231</v>
      </c>
      <c r="J8" s="379" t="s">
        <v>65</v>
      </c>
      <c r="K8" s="377"/>
      <c r="L8" s="377"/>
      <c r="M8" s="377"/>
      <c r="N8" s="378"/>
      <c r="O8" s="379" t="s">
        <v>59</v>
      </c>
      <c r="P8" s="378"/>
      <c r="Q8" s="57" t="s">
        <v>66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</row>
    <row r="9" spans="2:207" ht="22.8">
      <c r="B9" s="37" t="s">
        <v>32</v>
      </c>
      <c r="C9" s="38" t="s">
        <v>187</v>
      </c>
      <c r="D9" s="39" t="s">
        <v>67</v>
      </c>
      <c r="E9" s="40" t="s">
        <v>47</v>
      </c>
      <c r="F9" s="39" t="s">
        <v>68</v>
      </c>
      <c r="G9" s="39" t="s">
        <v>230</v>
      </c>
      <c r="H9" s="48" t="s">
        <v>69</v>
      </c>
      <c r="I9" s="48" t="s">
        <v>70</v>
      </c>
      <c r="J9" s="43" t="s">
        <v>177</v>
      </c>
      <c r="K9" s="44"/>
      <c r="L9" s="44"/>
      <c r="M9" s="44"/>
      <c r="N9" s="44"/>
      <c r="O9" s="45" t="s">
        <v>71</v>
      </c>
      <c r="P9" s="25"/>
      <c r="Q9" s="46" t="s">
        <v>72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</row>
    <row r="10" spans="2:207" ht="22.8">
      <c r="B10" s="37" t="s">
        <v>35</v>
      </c>
      <c r="C10" s="38" t="s">
        <v>186</v>
      </c>
      <c r="D10" s="39" t="s">
        <v>73</v>
      </c>
      <c r="E10" s="40" t="s">
        <v>48</v>
      </c>
      <c r="F10" s="39" t="s">
        <v>74</v>
      </c>
      <c r="G10" s="58" t="s">
        <v>3</v>
      </c>
      <c r="H10" s="47">
        <v>1</v>
      </c>
      <c r="I10" s="48" t="s">
        <v>236</v>
      </c>
      <c r="J10" s="43" t="s">
        <v>177</v>
      </c>
      <c r="K10" s="44"/>
      <c r="L10" s="44"/>
      <c r="M10" s="44"/>
      <c r="N10" s="44"/>
      <c r="O10" s="45" t="s">
        <v>71</v>
      </c>
      <c r="P10" s="25"/>
      <c r="Q10" s="46" t="s">
        <v>72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</row>
    <row r="11" spans="2:207" ht="12.3">
      <c r="B11" s="49" t="s">
        <v>9</v>
      </c>
      <c r="C11" s="50" t="s">
        <v>190</v>
      </c>
      <c r="D11" s="51" t="s">
        <v>54</v>
      </c>
      <c r="E11" s="59" t="s">
        <v>55</v>
      </c>
      <c r="F11" s="51" t="s">
        <v>96</v>
      </c>
      <c r="G11" s="60" t="s">
        <v>3</v>
      </c>
      <c r="H11" s="52">
        <v>1</v>
      </c>
      <c r="I11" s="53" t="s">
        <v>231</v>
      </c>
      <c r="J11" s="379" t="s">
        <v>97</v>
      </c>
      <c r="K11" s="377"/>
      <c r="L11" s="377"/>
      <c r="M11" s="377"/>
      <c r="N11" s="378"/>
      <c r="O11" s="55" t="s">
        <v>98</v>
      </c>
      <c r="P11" s="56"/>
      <c r="Q11" s="57" t="s">
        <v>99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</row>
    <row r="12" spans="2:207" ht="12.6" thickBot="1">
      <c r="B12" s="61" t="s">
        <v>17</v>
      </c>
      <c r="C12" s="62" t="s">
        <v>0</v>
      </c>
      <c r="D12" s="63" t="s">
        <v>100</v>
      </c>
      <c r="E12" s="64" t="s">
        <v>55</v>
      </c>
      <c r="F12" s="63" t="s">
        <v>101</v>
      </c>
      <c r="G12" s="65" t="s">
        <v>3</v>
      </c>
      <c r="H12" s="66">
        <v>1</v>
      </c>
      <c r="I12" s="66" t="s">
        <v>102</v>
      </c>
      <c r="J12" s="373" t="s">
        <v>103</v>
      </c>
      <c r="K12" s="374"/>
      <c r="L12" s="374"/>
      <c r="M12" s="374"/>
      <c r="N12" s="375"/>
      <c r="O12" s="67" t="s">
        <v>104</v>
      </c>
      <c r="P12" s="68"/>
      <c r="Q12" s="69" t="s">
        <v>72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</row>
    <row r="13" spans="2:207" ht="12.3">
      <c r="B13" s="4" t="s">
        <v>38</v>
      </c>
      <c r="C13" s="2"/>
      <c r="D13" s="70"/>
      <c r="E13" s="71"/>
      <c r="F13" s="70"/>
      <c r="G13" s="72"/>
      <c r="H13" s="73"/>
      <c r="I13" s="73"/>
      <c r="J13" s="74"/>
      <c r="K13" s="74"/>
      <c r="L13" s="74"/>
      <c r="M13" s="74"/>
      <c r="N13" s="74"/>
      <c r="O13" s="74"/>
      <c r="P13" s="74"/>
      <c r="Q13" s="75"/>
      <c r="R13" s="70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2:207" ht="11.7" thickBot="1">
      <c r="D14" s="23"/>
      <c r="E14" s="23"/>
      <c r="G14" s="23"/>
      <c r="R14" s="23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2:207" s="1" customFormat="1">
      <c r="B15" s="163" t="s">
        <v>105</v>
      </c>
      <c r="C15" s="157"/>
      <c r="D15" s="157"/>
      <c r="E15" s="157"/>
      <c r="F15" s="157"/>
      <c r="G15" s="157"/>
      <c r="H15" s="159"/>
      <c r="I15" s="159"/>
      <c r="J15" s="164"/>
      <c r="K15" s="160"/>
      <c r="L15" s="160"/>
      <c r="M15" s="160"/>
      <c r="N15" s="160"/>
      <c r="O15" s="160"/>
      <c r="P15" s="164"/>
      <c r="Q15" s="162"/>
    </row>
    <row r="16" spans="2:207" ht="12.3">
      <c r="B16" s="136" t="s">
        <v>217</v>
      </c>
      <c r="C16" s="137" t="s">
        <v>218</v>
      </c>
      <c r="D16" s="137" t="s">
        <v>106</v>
      </c>
      <c r="E16" s="137" t="s">
        <v>220</v>
      </c>
      <c r="F16" s="137" t="s">
        <v>221</v>
      </c>
      <c r="G16" s="148" t="s">
        <v>184</v>
      </c>
      <c r="H16" s="147" t="s">
        <v>107</v>
      </c>
      <c r="I16" s="147" t="s">
        <v>222</v>
      </c>
      <c r="J16" s="152" t="s">
        <v>108</v>
      </c>
      <c r="K16" s="376" t="s">
        <v>223</v>
      </c>
      <c r="L16" s="383"/>
      <c r="M16" s="383"/>
      <c r="N16" s="383"/>
      <c r="O16" s="383"/>
      <c r="P16" s="384"/>
      <c r="Q16" s="151" t="s">
        <v>109</v>
      </c>
    </row>
    <row r="17" spans="2:207" s="26" customFormat="1" ht="12.3">
      <c r="B17" s="37" t="s">
        <v>110</v>
      </c>
      <c r="C17" s="38" t="s">
        <v>5</v>
      </c>
      <c r="D17" s="39" t="s">
        <v>75</v>
      </c>
      <c r="E17" s="78">
        <v>1</v>
      </c>
      <c r="F17" s="39" t="s">
        <v>76</v>
      </c>
      <c r="G17" s="39" t="s">
        <v>77</v>
      </c>
      <c r="H17" s="48" t="s">
        <v>69</v>
      </c>
      <c r="I17" s="48" t="s">
        <v>70</v>
      </c>
      <c r="J17" s="18" t="s">
        <v>111</v>
      </c>
      <c r="K17" s="379" t="s">
        <v>212</v>
      </c>
      <c r="L17" s="377"/>
      <c r="M17" s="377"/>
      <c r="N17" s="377"/>
      <c r="O17" s="377"/>
      <c r="P17" s="378"/>
      <c r="Q17" s="46" t="s">
        <v>60</v>
      </c>
    </row>
    <row r="18" spans="2:207" ht="12.3">
      <c r="B18" s="37" t="s">
        <v>10</v>
      </c>
      <c r="C18" s="38" t="s">
        <v>42</v>
      </c>
      <c r="D18" s="39" t="s">
        <v>112</v>
      </c>
      <c r="E18" s="78">
        <v>1</v>
      </c>
      <c r="F18" s="39" t="s">
        <v>113</v>
      </c>
      <c r="G18" s="58" t="s">
        <v>3</v>
      </c>
      <c r="H18" s="47" t="s">
        <v>114</v>
      </c>
      <c r="I18" s="48" t="s">
        <v>3</v>
      </c>
      <c r="J18" s="18" t="s">
        <v>115</v>
      </c>
      <c r="K18" s="379" t="s">
        <v>212</v>
      </c>
      <c r="L18" s="377"/>
      <c r="M18" s="377"/>
      <c r="N18" s="377"/>
      <c r="O18" s="377"/>
      <c r="P18" s="378"/>
      <c r="Q18" s="46" t="s">
        <v>60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</row>
    <row r="19" spans="2:207" ht="34.200000000000003">
      <c r="B19" s="37" t="s">
        <v>18</v>
      </c>
      <c r="C19" s="38" t="s">
        <v>215</v>
      </c>
      <c r="D19" s="39" t="s">
        <v>116</v>
      </c>
      <c r="E19" s="78">
        <v>1</v>
      </c>
      <c r="F19" s="39" t="s">
        <v>117</v>
      </c>
      <c r="G19" s="39" t="s">
        <v>77</v>
      </c>
      <c r="H19" s="47" t="s">
        <v>118</v>
      </c>
      <c r="I19" s="47" t="s">
        <v>119</v>
      </c>
      <c r="J19" s="79" t="s">
        <v>207</v>
      </c>
      <c r="K19" s="379" t="s">
        <v>120</v>
      </c>
      <c r="L19" s="377"/>
      <c r="M19" s="377"/>
      <c r="N19" s="377"/>
      <c r="O19" s="377"/>
      <c r="P19" s="378"/>
      <c r="Q19" s="46" t="s">
        <v>60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</row>
    <row r="20" spans="2:207" ht="12.6" thickBot="1">
      <c r="B20" s="61" t="s">
        <v>25</v>
      </c>
      <c r="C20" s="62" t="s">
        <v>41</v>
      </c>
      <c r="D20" s="63" t="s">
        <v>112</v>
      </c>
      <c r="E20" s="64">
        <v>1</v>
      </c>
      <c r="F20" s="80" t="s">
        <v>77</v>
      </c>
      <c r="G20" s="80" t="s">
        <v>3</v>
      </c>
      <c r="H20" s="77">
        <v>6</v>
      </c>
      <c r="I20" s="66" t="s">
        <v>3</v>
      </c>
      <c r="J20" s="76" t="s">
        <v>121</v>
      </c>
      <c r="K20" s="373" t="s">
        <v>120</v>
      </c>
      <c r="L20" s="374"/>
      <c r="M20" s="374"/>
      <c r="N20" s="374"/>
      <c r="O20" s="374"/>
      <c r="P20" s="375"/>
      <c r="Q20" s="69" t="s">
        <v>60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</row>
    <row r="21" spans="2:207" ht="11.7" thickBot="1">
      <c r="E21" s="23"/>
      <c r="G21" s="23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</row>
    <row r="22" spans="2:207" ht="12.3">
      <c r="B22" s="163" t="s">
        <v>123</v>
      </c>
      <c r="C22" s="157"/>
      <c r="D22" s="164"/>
      <c r="E22" s="157"/>
      <c r="F22" s="157"/>
      <c r="G22" s="157"/>
      <c r="H22" s="159"/>
      <c r="I22" s="159"/>
      <c r="J22" s="159"/>
      <c r="K22" s="159"/>
      <c r="L22" s="159"/>
      <c r="M22" s="165"/>
      <c r="N22" s="166"/>
      <c r="O22" s="162"/>
      <c r="P22" s="81"/>
      <c r="Q22" s="82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2:207" s="1" customFormat="1" ht="12.3">
      <c r="B23" s="136" t="s">
        <v>217</v>
      </c>
      <c r="C23" s="137" t="s">
        <v>218</v>
      </c>
      <c r="D23" s="147" t="s">
        <v>107</v>
      </c>
      <c r="E23" s="137" t="s">
        <v>220</v>
      </c>
      <c r="F23" s="137" t="s">
        <v>124</v>
      </c>
      <c r="G23" s="148" t="s">
        <v>184</v>
      </c>
      <c r="H23" s="147" t="s">
        <v>222</v>
      </c>
      <c r="I23" s="137" t="s">
        <v>108</v>
      </c>
      <c r="J23" s="376" t="s">
        <v>223</v>
      </c>
      <c r="K23" s="377"/>
      <c r="L23" s="378"/>
      <c r="M23" s="149" t="s">
        <v>224</v>
      </c>
      <c r="N23" s="150"/>
      <c r="O23" s="151" t="s">
        <v>109</v>
      </c>
      <c r="P23" s="86"/>
      <c r="Q23" s="26"/>
      <c r="S23" s="81"/>
    </row>
    <row r="24" spans="2:207" s="26" customFormat="1" ht="12.3">
      <c r="B24" s="37" t="s">
        <v>12</v>
      </c>
      <c r="C24" s="38" t="s">
        <v>11</v>
      </c>
      <c r="D24" s="47">
        <v>1</v>
      </c>
      <c r="E24" s="78">
        <v>1</v>
      </c>
      <c r="F24" s="39" t="s">
        <v>125</v>
      </c>
      <c r="G24" s="39" t="s">
        <v>77</v>
      </c>
      <c r="H24" s="48" t="s">
        <v>126</v>
      </c>
      <c r="I24" s="39" t="s">
        <v>121</v>
      </c>
      <c r="J24" s="379" t="s">
        <v>127</v>
      </c>
      <c r="K24" s="377"/>
      <c r="L24" s="378"/>
      <c r="M24" s="87" t="s">
        <v>128</v>
      </c>
      <c r="N24" s="85"/>
      <c r="O24" s="46" t="s">
        <v>99</v>
      </c>
      <c r="P24" s="3"/>
      <c r="Q24" s="21"/>
    </row>
    <row r="25" spans="2:207" ht="12.3">
      <c r="B25" s="37" t="s">
        <v>20</v>
      </c>
      <c r="C25" s="38" t="s">
        <v>19</v>
      </c>
      <c r="D25" s="48" t="s">
        <v>129</v>
      </c>
      <c r="E25" s="39" t="s">
        <v>151</v>
      </c>
      <c r="F25" s="39" t="s">
        <v>152</v>
      </c>
      <c r="G25" s="39" t="s">
        <v>153</v>
      </c>
      <c r="H25" s="48" t="s">
        <v>154</v>
      </c>
      <c r="I25" s="39" t="s">
        <v>121</v>
      </c>
      <c r="J25" s="379" t="s">
        <v>178</v>
      </c>
      <c r="K25" s="377"/>
      <c r="L25" s="378"/>
      <c r="M25" s="87" t="s">
        <v>179</v>
      </c>
      <c r="N25" s="85"/>
      <c r="O25" s="46" t="s">
        <v>180</v>
      </c>
      <c r="P25" s="3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</row>
    <row r="26" spans="2:207" ht="12.3">
      <c r="B26" s="37" t="s">
        <v>27</v>
      </c>
      <c r="C26" s="38" t="s">
        <v>26</v>
      </c>
      <c r="D26" s="48" t="s">
        <v>181</v>
      </c>
      <c r="E26" s="39" t="s">
        <v>155</v>
      </c>
      <c r="F26" s="39" t="s">
        <v>156</v>
      </c>
      <c r="G26" s="39" t="s">
        <v>157</v>
      </c>
      <c r="H26" s="48" t="s">
        <v>154</v>
      </c>
      <c r="I26" s="39" t="s">
        <v>78</v>
      </c>
      <c r="J26" s="379" t="s">
        <v>79</v>
      </c>
      <c r="K26" s="377"/>
      <c r="L26" s="378"/>
      <c r="M26" s="87" t="s">
        <v>179</v>
      </c>
      <c r="N26" s="85"/>
      <c r="O26" s="46" t="s">
        <v>66</v>
      </c>
      <c r="P26" s="3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</row>
    <row r="27" spans="2:207" ht="12.3">
      <c r="B27" s="37" t="s">
        <v>31</v>
      </c>
      <c r="C27" s="38" t="s">
        <v>30</v>
      </c>
      <c r="D27" s="47" t="s">
        <v>80</v>
      </c>
      <c r="E27" s="39" t="s">
        <v>81</v>
      </c>
      <c r="F27" s="39" t="s">
        <v>82</v>
      </c>
      <c r="G27" s="58" t="s">
        <v>83</v>
      </c>
      <c r="H27" s="42" t="s">
        <v>154</v>
      </c>
      <c r="I27" s="39" t="s">
        <v>84</v>
      </c>
      <c r="J27" s="43" t="s">
        <v>85</v>
      </c>
      <c r="K27" s="83"/>
      <c r="L27" s="84"/>
      <c r="M27" s="87" t="s">
        <v>179</v>
      </c>
      <c r="N27" s="85"/>
      <c r="O27" s="46" t="s">
        <v>66</v>
      </c>
      <c r="P27" s="3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</row>
    <row r="28" spans="2:207" ht="12.3">
      <c r="B28" s="37" t="s">
        <v>34</v>
      </c>
      <c r="C28" s="38" t="s">
        <v>33</v>
      </c>
      <c r="D28" s="47" t="s">
        <v>86</v>
      </c>
      <c r="E28" s="39" t="s">
        <v>87</v>
      </c>
      <c r="F28" s="39" t="s">
        <v>88</v>
      </c>
      <c r="G28" s="58" t="s">
        <v>89</v>
      </c>
      <c r="H28" s="42" t="s">
        <v>154</v>
      </c>
      <c r="I28" s="39" t="s">
        <v>130</v>
      </c>
      <c r="J28" s="43" t="s">
        <v>131</v>
      </c>
      <c r="K28" s="83"/>
      <c r="L28" s="84"/>
      <c r="M28" s="87" t="s">
        <v>132</v>
      </c>
      <c r="N28" s="85"/>
      <c r="O28" s="46" t="s">
        <v>133</v>
      </c>
      <c r="P28" s="3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</row>
    <row r="29" spans="2:207" ht="12.3">
      <c r="B29" s="37" t="s">
        <v>37</v>
      </c>
      <c r="C29" s="38" t="s">
        <v>36</v>
      </c>
      <c r="D29" s="47" t="s">
        <v>134</v>
      </c>
      <c r="E29" s="39" t="s">
        <v>135</v>
      </c>
      <c r="F29" s="39" t="s">
        <v>88</v>
      </c>
      <c r="G29" s="39" t="s">
        <v>136</v>
      </c>
      <c r="H29" s="42" t="s">
        <v>154</v>
      </c>
      <c r="I29" s="39" t="s">
        <v>137</v>
      </c>
      <c r="J29" s="43" t="s">
        <v>138</v>
      </c>
      <c r="K29" s="83"/>
      <c r="L29" s="84"/>
      <c r="M29" s="87" t="s">
        <v>132</v>
      </c>
      <c r="N29" s="85"/>
      <c r="O29" s="46" t="s">
        <v>229</v>
      </c>
      <c r="P29" s="3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2:207" ht="12.6" thickBot="1">
      <c r="B30" s="61" t="s">
        <v>40</v>
      </c>
      <c r="C30" s="62" t="s">
        <v>39</v>
      </c>
      <c r="D30" s="77" t="s">
        <v>183</v>
      </c>
      <c r="E30" s="63" t="s">
        <v>151</v>
      </c>
      <c r="F30" s="80" t="s">
        <v>3</v>
      </c>
      <c r="G30" s="63" t="s">
        <v>139</v>
      </c>
      <c r="H30" s="77">
        <v>1</v>
      </c>
      <c r="I30" s="63" t="s">
        <v>121</v>
      </c>
      <c r="J30" s="373" t="s">
        <v>140</v>
      </c>
      <c r="K30" s="374"/>
      <c r="L30" s="375"/>
      <c r="M30" s="88" t="s">
        <v>179</v>
      </c>
      <c r="N30" s="89"/>
      <c r="O30" s="69" t="s">
        <v>66</v>
      </c>
      <c r="P30" s="3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</row>
    <row r="31" spans="2:207" ht="11.7" thickBot="1">
      <c r="B31" s="5"/>
      <c r="C31" s="90"/>
      <c r="D31" s="5"/>
      <c r="E31" s="91"/>
      <c r="F31" s="92"/>
      <c r="G31" s="5"/>
      <c r="H31" s="91"/>
      <c r="I31" s="93"/>
      <c r="J31" s="93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</row>
    <row r="32" spans="2:207" ht="12.3">
      <c r="B32" s="163" t="s">
        <v>141</v>
      </c>
      <c r="C32" s="157"/>
      <c r="D32" s="157"/>
      <c r="E32" s="157"/>
      <c r="F32" s="158"/>
      <c r="G32" s="160"/>
      <c r="H32" s="161"/>
      <c r="I32" s="161"/>
      <c r="J32" s="164"/>
      <c r="K32" s="167"/>
      <c r="L32" s="94"/>
      <c r="M32" s="94"/>
      <c r="N32" s="94"/>
      <c r="O32" s="94"/>
      <c r="P32" s="94"/>
      <c r="Q32" s="81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</row>
    <row r="33" spans="2:207" s="1" customFormat="1" ht="12.3">
      <c r="B33" s="141" t="s">
        <v>217</v>
      </c>
      <c r="C33" s="142" t="s">
        <v>218</v>
      </c>
      <c r="D33" s="142" t="s">
        <v>108</v>
      </c>
      <c r="E33" s="142" t="s">
        <v>220</v>
      </c>
      <c r="F33" s="142" t="s">
        <v>124</v>
      </c>
      <c r="G33" s="143" t="s">
        <v>223</v>
      </c>
      <c r="H33" s="144"/>
      <c r="I33" s="144"/>
      <c r="J33" s="145"/>
      <c r="K33" s="146"/>
      <c r="L33" s="95"/>
      <c r="M33" s="95"/>
      <c r="N33" s="95"/>
      <c r="O33" s="95"/>
      <c r="P33" s="95"/>
      <c r="Q33" s="86"/>
      <c r="R33" s="81"/>
      <c r="S33" s="81"/>
      <c r="T33" s="81"/>
    </row>
    <row r="34" spans="2:207" s="26" customFormat="1" ht="12.3">
      <c r="B34" s="96" t="s">
        <v>13</v>
      </c>
      <c r="C34" s="97" t="s">
        <v>188</v>
      </c>
      <c r="D34" s="98" t="s">
        <v>142</v>
      </c>
      <c r="E34" s="98" t="s">
        <v>135</v>
      </c>
      <c r="F34" s="98" t="s">
        <v>143</v>
      </c>
      <c r="G34" s="43" t="s">
        <v>160</v>
      </c>
      <c r="H34" s="83"/>
      <c r="I34" s="83"/>
      <c r="J34" s="99"/>
      <c r="K34" s="100"/>
      <c r="L34" s="101"/>
      <c r="M34" s="101"/>
      <c r="N34" s="101"/>
      <c r="O34" s="101"/>
      <c r="P34" s="101"/>
      <c r="Q34" s="82"/>
      <c r="R34" s="86"/>
      <c r="S34" s="86"/>
      <c r="T34" s="86"/>
    </row>
    <row r="35" spans="2:207" ht="12.3">
      <c r="B35" s="102" t="s">
        <v>21</v>
      </c>
      <c r="C35" s="103" t="s">
        <v>6</v>
      </c>
      <c r="D35" s="104" t="s">
        <v>161</v>
      </c>
      <c r="E35" s="104" t="s">
        <v>162</v>
      </c>
      <c r="F35" s="104" t="s">
        <v>143</v>
      </c>
      <c r="G35" s="105" t="s">
        <v>56</v>
      </c>
      <c r="H35" s="75"/>
      <c r="I35" s="75"/>
      <c r="J35" s="3"/>
      <c r="K35" s="106"/>
      <c r="L35" s="101"/>
      <c r="M35" s="101"/>
      <c r="N35" s="101"/>
      <c r="O35" s="101"/>
      <c r="P35" s="101"/>
      <c r="Q35" s="82"/>
      <c r="R35" s="82"/>
      <c r="S35" s="82"/>
      <c r="T35" s="82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</row>
    <row r="36" spans="2:207" ht="12.3">
      <c r="B36" s="102"/>
      <c r="C36" s="103"/>
      <c r="D36" s="104" t="s">
        <v>163</v>
      </c>
      <c r="E36" s="104"/>
      <c r="F36" s="104"/>
      <c r="G36" s="105"/>
      <c r="H36" s="75"/>
      <c r="I36" s="75"/>
      <c r="J36" s="3"/>
      <c r="K36" s="106"/>
      <c r="L36" s="101"/>
      <c r="M36" s="101"/>
      <c r="N36" s="101"/>
      <c r="O36" s="101"/>
      <c r="P36" s="101"/>
      <c r="Q36" s="82"/>
      <c r="R36" s="82"/>
      <c r="S36" s="82"/>
      <c r="T36" s="82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</row>
    <row r="37" spans="2:207" ht="12.3">
      <c r="B37" s="102"/>
      <c r="C37" s="103"/>
      <c r="D37" s="104" t="s">
        <v>164</v>
      </c>
      <c r="E37" s="104"/>
      <c r="F37" s="104"/>
      <c r="G37" s="105"/>
      <c r="H37" s="75"/>
      <c r="I37" s="75"/>
      <c r="J37" s="3"/>
      <c r="K37" s="106"/>
      <c r="L37" s="101"/>
      <c r="M37" s="101"/>
      <c r="N37" s="101"/>
      <c r="O37" s="101"/>
      <c r="P37" s="101"/>
      <c r="Q37" s="82"/>
      <c r="R37" s="82"/>
      <c r="S37" s="82"/>
      <c r="T37" s="82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</row>
    <row r="38" spans="2:207" ht="12.3">
      <c r="B38" s="102"/>
      <c r="C38" s="103"/>
      <c r="D38" s="104" t="s">
        <v>165</v>
      </c>
      <c r="E38" s="104"/>
      <c r="F38" s="104"/>
      <c r="G38" s="105"/>
      <c r="H38" s="75"/>
      <c r="I38" s="75"/>
      <c r="J38" s="3"/>
      <c r="K38" s="106"/>
      <c r="L38" s="101"/>
      <c r="M38" s="101"/>
      <c r="N38" s="101"/>
      <c r="O38" s="101"/>
      <c r="P38" s="101"/>
      <c r="Q38" s="82"/>
      <c r="R38" s="82"/>
      <c r="S38" s="82"/>
      <c r="T38" s="82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</row>
    <row r="39" spans="2:207" ht="12.3">
      <c r="B39" s="107"/>
      <c r="C39" s="108"/>
      <c r="D39" s="109" t="s">
        <v>166</v>
      </c>
      <c r="E39" s="109"/>
      <c r="F39" s="109"/>
      <c r="G39" s="54"/>
      <c r="H39" s="110"/>
      <c r="I39" s="110"/>
      <c r="J39" s="111"/>
      <c r="K39" s="112"/>
      <c r="L39" s="101"/>
      <c r="M39" s="101"/>
      <c r="N39" s="101"/>
      <c r="O39" s="101"/>
      <c r="P39" s="101"/>
      <c r="Q39" s="82"/>
      <c r="R39" s="82"/>
      <c r="S39" s="82"/>
      <c r="T39" s="82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</row>
    <row r="40" spans="2:207" ht="12.3">
      <c r="B40" s="113" t="s">
        <v>28</v>
      </c>
      <c r="C40" s="114" t="s">
        <v>7</v>
      </c>
      <c r="D40" s="115" t="s">
        <v>161</v>
      </c>
      <c r="E40" s="115" t="s">
        <v>162</v>
      </c>
      <c r="F40" s="115" t="s">
        <v>143</v>
      </c>
      <c r="G40" s="116" t="s">
        <v>210</v>
      </c>
      <c r="H40" s="117"/>
      <c r="I40" s="117"/>
      <c r="J40" s="118"/>
      <c r="K40" s="119"/>
      <c r="L40" s="101"/>
      <c r="M40" s="101"/>
      <c r="N40" s="101"/>
      <c r="O40" s="101"/>
      <c r="P40" s="101"/>
      <c r="Q40" s="82"/>
      <c r="R40" s="82"/>
      <c r="S40" s="82"/>
      <c r="T40" s="82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</row>
    <row r="41" spans="2:207" ht="12.3">
      <c r="B41" s="102"/>
      <c r="C41" s="103"/>
      <c r="D41" s="104" t="s">
        <v>163</v>
      </c>
      <c r="E41" s="104"/>
      <c r="F41" s="104"/>
      <c r="G41" s="105"/>
      <c r="H41" s="75"/>
      <c r="I41" s="75"/>
      <c r="J41" s="3"/>
      <c r="K41" s="106"/>
      <c r="L41" s="101"/>
      <c r="M41" s="101"/>
      <c r="N41" s="101"/>
      <c r="O41" s="101"/>
      <c r="P41" s="101"/>
      <c r="Q41" s="82"/>
      <c r="R41" s="82"/>
      <c r="S41" s="82"/>
      <c r="T41" s="82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</row>
    <row r="42" spans="2:207" ht="12.3">
      <c r="B42" s="102"/>
      <c r="C42" s="103"/>
      <c r="D42" s="104" t="s">
        <v>164</v>
      </c>
      <c r="E42" s="104"/>
      <c r="F42" s="104"/>
      <c r="G42" s="105"/>
      <c r="H42" s="75"/>
      <c r="I42" s="75"/>
      <c r="J42" s="3"/>
      <c r="K42" s="106"/>
      <c r="L42" s="101"/>
      <c r="M42" s="101"/>
      <c r="N42" s="101"/>
      <c r="O42" s="101"/>
      <c r="P42" s="101"/>
      <c r="Q42" s="82"/>
      <c r="R42" s="82"/>
      <c r="S42" s="82"/>
      <c r="T42" s="82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</row>
    <row r="43" spans="2:207" ht="12.3">
      <c r="B43" s="102"/>
      <c r="C43" s="103"/>
      <c r="D43" s="104" t="s">
        <v>165</v>
      </c>
      <c r="E43" s="104"/>
      <c r="F43" s="104"/>
      <c r="G43" s="105"/>
      <c r="H43" s="75"/>
      <c r="I43" s="75"/>
      <c r="J43" s="3"/>
      <c r="K43" s="106"/>
      <c r="L43" s="101"/>
      <c r="M43" s="101"/>
      <c r="N43" s="101"/>
      <c r="O43" s="101"/>
      <c r="P43" s="101"/>
      <c r="Q43" s="82"/>
      <c r="R43" s="82"/>
      <c r="S43" s="82"/>
      <c r="T43" s="82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</row>
    <row r="44" spans="2:207" ht="12.3">
      <c r="B44" s="107"/>
      <c r="C44" s="108"/>
      <c r="D44" s="109" t="s">
        <v>166</v>
      </c>
      <c r="E44" s="109"/>
      <c r="F44" s="109"/>
      <c r="G44" s="54"/>
      <c r="H44" s="110"/>
      <c r="I44" s="110"/>
      <c r="J44" s="111"/>
      <c r="K44" s="112"/>
      <c r="L44" s="101"/>
      <c r="M44" s="101"/>
      <c r="N44" s="101"/>
      <c r="O44" s="101"/>
      <c r="P44" s="101"/>
      <c r="Q44" s="82"/>
      <c r="R44" s="82"/>
      <c r="S44" s="82"/>
      <c r="T44" s="82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</row>
    <row r="45" spans="2:207" ht="12.6" thickBot="1">
      <c r="B45" s="120" t="s">
        <v>167</v>
      </c>
      <c r="C45" s="121" t="s">
        <v>168</v>
      </c>
      <c r="D45" s="122" t="s">
        <v>169</v>
      </c>
      <c r="E45" s="122" t="s">
        <v>162</v>
      </c>
      <c r="F45" s="122" t="s">
        <v>143</v>
      </c>
      <c r="G45" s="123" t="s">
        <v>209</v>
      </c>
      <c r="H45" s="124"/>
      <c r="I45" s="124"/>
      <c r="J45" s="125"/>
      <c r="K45" s="126"/>
      <c r="L45" s="101"/>
      <c r="M45" s="101"/>
      <c r="N45" s="101"/>
      <c r="O45" s="101"/>
      <c r="P45" s="101"/>
      <c r="Q45" s="82"/>
      <c r="R45" s="82"/>
      <c r="S45" s="82"/>
      <c r="T45" s="82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</row>
    <row r="46" spans="2:207" ht="11.7" thickBot="1">
      <c r="D46" s="23"/>
      <c r="J46" s="21"/>
      <c r="K46" s="101"/>
      <c r="L46" s="101"/>
      <c r="M46" s="101"/>
      <c r="N46" s="101"/>
      <c r="O46" s="101"/>
      <c r="P46" s="101"/>
      <c r="Q46" s="82"/>
      <c r="R46" s="82"/>
      <c r="S46" s="82"/>
      <c r="T46" s="82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</row>
    <row r="47" spans="2:207" ht="12.3">
      <c r="B47" s="163" t="s">
        <v>170</v>
      </c>
      <c r="C47" s="157"/>
      <c r="D47" s="157"/>
      <c r="E47" s="157"/>
      <c r="F47" s="157"/>
      <c r="G47" s="160"/>
      <c r="H47" s="161"/>
      <c r="I47" s="161"/>
      <c r="J47" s="168"/>
      <c r="K47" s="3"/>
      <c r="L47" s="2"/>
      <c r="M47" s="3"/>
      <c r="N47" s="127"/>
      <c r="O47" s="94"/>
      <c r="P47" s="94"/>
      <c r="Q47" s="81"/>
      <c r="R47" s="82"/>
      <c r="S47" s="82"/>
      <c r="T47" s="82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</row>
    <row r="48" spans="2:207" s="1" customFormat="1" ht="12.3">
      <c r="B48" s="136" t="s">
        <v>217</v>
      </c>
      <c r="C48" s="137" t="s">
        <v>218</v>
      </c>
      <c r="D48" s="137" t="s">
        <v>108</v>
      </c>
      <c r="E48" s="137" t="s">
        <v>220</v>
      </c>
      <c r="F48" s="137" t="s">
        <v>124</v>
      </c>
      <c r="G48" s="138" t="s">
        <v>223</v>
      </c>
      <c r="H48" s="139"/>
      <c r="I48" s="139"/>
      <c r="J48" s="140"/>
      <c r="K48" s="127"/>
      <c r="L48" s="26"/>
      <c r="M48" s="26"/>
      <c r="N48" s="26"/>
      <c r="O48" s="95"/>
      <c r="P48" s="95"/>
      <c r="Q48" s="86"/>
      <c r="R48" s="81"/>
      <c r="S48" s="81"/>
      <c r="T48" s="81"/>
    </row>
    <row r="49" spans="2:20" s="26" customFormat="1" ht="12.3">
      <c r="B49" s="37" t="s">
        <v>15</v>
      </c>
      <c r="C49" s="38" t="s">
        <v>14</v>
      </c>
      <c r="D49" s="39" t="s">
        <v>171</v>
      </c>
      <c r="E49" s="39" t="s">
        <v>135</v>
      </c>
      <c r="F49" s="39" t="s">
        <v>143</v>
      </c>
      <c r="G49" s="105" t="s">
        <v>172</v>
      </c>
      <c r="H49" s="75"/>
      <c r="I49" s="75"/>
      <c r="J49" s="128"/>
      <c r="K49" s="129"/>
      <c r="L49" s="24"/>
      <c r="M49" s="24"/>
      <c r="N49" s="24"/>
      <c r="O49" s="101"/>
      <c r="P49" s="101"/>
      <c r="Q49" s="82"/>
      <c r="R49" s="86"/>
      <c r="S49" s="86"/>
      <c r="T49" s="86"/>
    </row>
    <row r="50" spans="2:20" ht="12.3">
      <c r="B50" s="37" t="s">
        <v>23</v>
      </c>
      <c r="C50" s="38" t="s">
        <v>22</v>
      </c>
      <c r="D50" s="39" t="s">
        <v>173</v>
      </c>
      <c r="E50" s="39" t="s">
        <v>135</v>
      </c>
      <c r="F50" s="39" t="s">
        <v>143</v>
      </c>
      <c r="G50" s="43" t="s">
        <v>172</v>
      </c>
      <c r="H50" s="83"/>
      <c r="I50" s="83"/>
      <c r="J50" s="130"/>
      <c r="K50" s="129"/>
      <c r="O50" s="101"/>
      <c r="P50" s="101"/>
      <c r="Q50" s="82"/>
      <c r="R50" s="82"/>
      <c r="S50" s="82"/>
      <c r="T50" s="82"/>
    </row>
    <row r="51" spans="2:20" ht="12.3">
      <c r="B51" s="37"/>
      <c r="C51" s="38"/>
      <c r="D51" s="39" t="s">
        <v>174</v>
      </c>
      <c r="E51" s="39"/>
      <c r="F51" s="39"/>
      <c r="G51" s="105"/>
      <c r="H51" s="75"/>
      <c r="I51" s="75"/>
      <c r="J51" s="128"/>
      <c r="K51" s="101"/>
      <c r="O51" s="101"/>
      <c r="P51" s="101"/>
      <c r="Q51" s="82"/>
      <c r="R51" s="82"/>
      <c r="S51" s="82"/>
      <c r="T51" s="82"/>
    </row>
    <row r="52" spans="2:20" ht="12.3">
      <c r="B52" s="37"/>
      <c r="C52" s="38"/>
      <c r="D52" s="39" t="s">
        <v>175</v>
      </c>
      <c r="E52" s="39"/>
      <c r="F52" s="39"/>
      <c r="G52" s="43"/>
      <c r="H52" s="83"/>
      <c r="I52" s="83"/>
      <c r="J52" s="130"/>
      <c r="K52" s="101"/>
      <c r="L52" s="101"/>
      <c r="M52" s="101"/>
      <c r="N52" s="101"/>
      <c r="O52" s="101"/>
      <c r="P52" s="101"/>
      <c r="Q52" s="82"/>
      <c r="R52" s="82"/>
      <c r="S52" s="82"/>
      <c r="T52" s="82"/>
    </row>
    <row r="53" spans="2:20" ht="12.6" thickBot="1">
      <c r="B53" s="61"/>
      <c r="C53" s="62"/>
      <c r="D53" s="63" t="s">
        <v>176</v>
      </c>
      <c r="E53" s="63"/>
      <c r="F53" s="63"/>
      <c r="G53" s="131"/>
      <c r="H53" s="132"/>
      <c r="I53" s="132"/>
      <c r="J53" s="133"/>
      <c r="K53" s="101"/>
      <c r="L53" s="101"/>
      <c r="M53" s="101"/>
      <c r="N53" s="101"/>
      <c r="O53" s="101"/>
      <c r="P53" s="101"/>
      <c r="Q53" s="82"/>
      <c r="R53" s="82"/>
      <c r="S53" s="82"/>
      <c r="T53" s="82"/>
    </row>
    <row r="54" spans="2:20">
      <c r="B54" s="3"/>
      <c r="C54" s="2"/>
      <c r="D54" s="3"/>
      <c r="E54" s="127"/>
      <c r="F54" s="127"/>
      <c r="G54" s="3"/>
      <c r="H54" s="70"/>
      <c r="I54" s="134"/>
      <c r="J54" s="134"/>
      <c r="K54" s="134"/>
      <c r="L54" s="134"/>
      <c r="M54" s="134"/>
      <c r="N54" s="134"/>
      <c r="O54" s="134"/>
      <c r="P54" s="134"/>
      <c r="Q54" s="3"/>
      <c r="R54" s="82"/>
      <c r="S54" s="82"/>
      <c r="T54" s="82"/>
    </row>
    <row r="55" spans="2:20">
      <c r="B55" s="135" t="s">
        <v>204</v>
      </c>
      <c r="C55" s="127"/>
      <c r="D55" s="127"/>
      <c r="E55" s="3"/>
      <c r="F55" s="3"/>
      <c r="G55" s="3"/>
      <c r="H55" s="21"/>
      <c r="I55" s="21"/>
      <c r="J55" s="21"/>
      <c r="K55" s="21"/>
      <c r="L55" s="21"/>
      <c r="M55" s="21"/>
      <c r="N55" s="21"/>
      <c r="O55" s="21"/>
      <c r="P55" s="21"/>
      <c r="R55" s="3"/>
      <c r="S55" s="3"/>
      <c r="T55" s="3"/>
    </row>
    <row r="56" spans="2:20">
      <c r="B56" s="129" t="s">
        <v>205</v>
      </c>
      <c r="C56" s="129"/>
      <c r="D56" s="101"/>
      <c r="E56" s="21"/>
      <c r="F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2:20">
      <c r="B57" s="129" t="s">
        <v>206</v>
      </c>
      <c r="C57" s="129"/>
      <c r="D57" s="101"/>
      <c r="E57" s="21"/>
      <c r="F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2:20">
      <c r="B58" s="21" t="s">
        <v>122</v>
      </c>
      <c r="C58" s="101"/>
      <c r="D58" s="101"/>
      <c r="E58" s="21"/>
      <c r="F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2:20">
      <c r="B59" s="21" t="s">
        <v>191</v>
      </c>
      <c r="C59" s="24"/>
      <c r="E59" s="21"/>
      <c r="F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2:20">
      <c r="C60" s="24"/>
      <c r="E60" s="21"/>
      <c r="F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2:20">
      <c r="C61" s="24"/>
      <c r="E61" s="21"/>
      <c r="F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2:20">
      <c r="C62" s="24"/>
      <c r="E62" s="21"/>
      <c r="F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2:20">
      <c r="C63" s="24"/>
      <c r="E63" s="21"/>
      <c r="F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2:20">
      <c r="C64" s="24"/>
      <c r="E64" s="21"/>
      <c r="F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>
      <c r="C65" s="24"/>
      <c r="E65" s="21"/>
      <c r="F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>
      <c r="C66" s="24"/>
      <c r="E66" s="21"/>
      <c r="F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>
      <c r="C67" s="24"/>
      <c r="E67" s="21"/>
      <c r="F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>
      <c r="C68" s="24"/>
      <c r="E68" s="21"/>
      <c r="F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>
      <c r="C69" s="24"/>
      <c r="E69" s="21"/>
      <c r="F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>
      <c r="C70" s="24"/>
      <c r="E70" s="21"/>
      <c r="F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>
      <c r="C71" s="24"/>
      <c r="E71" s="21"/>
      <c r="F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>
      <c r="C72" s="24"/>
      <c r="E72" s="21"/>
      <c r="F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>
      <c r="C73" s="24"/>
      <c r="E73" s="21"/>
      <c r="F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>
      <c r="C74" s="24"/>
      <c r="E74" s="21"/>
      <c r="F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>
      <c r="P75" s="21"/>
    </row>
  </sheetData>
  <mergeCells count="19">
    <mergeCell ref="K20:P20"/>
    <mergeCell ref="J11:N11"/>
    <mergeCell ref="O4:P4"/>
    <mergeCell ref="O5:P5"/>
    <mergeCell ref="O7:P7"/>
    <mergeCell ref="O8:P8"/>
    <mergeCell ref="J4:N4"/>
    <mergeCell ref="J7:N7"/>
    <mergeCell ref="J8:N8"/>
    <mergeCell ref="K17:P17"/>
    <mergeCell ref="J12:N12"/>
    <mergeCell ref="K16:P16"/>
    <mergeCell ref="K18:P18"/>
    <mergeCell ref="K19:P19"/>
    <mergeCell ref="J30:L30"/>
    <mergeCell ref="J23:L23"/>
    <mergeCell ref="J24:L24"/>
    <mergeCell ref="J25:L25"/>
    <mergeCell ref="J26:L26"/>
  </mergeCells>
  <phoneticPr fontId="12" type="noConversion"/>
  <pageMargins left="0.39370078740157483" right="0.47244094488188981" top="0.6692913385826772" bottom="0.39370078740157483" header="0.51181102362204722" footer="0.27559055118110237"/>
  <pageSetup paperSize="9" scale="88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Trainingen</vt:lpstr>
      <vt:lpstr>Controle</vt:lpstr>
      <vt:lpstr>Trainingsvormen</vt:lpstr>
    </vt:vector>
  </TitlesOfParts>
  <Company>Gewoonbuiten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H.P. Smit</dc:creator>
  <cp:lastModifiedBy>Monique Mooren</cp:lastModifiedBy>
  <cp:lastPrinted>2010-04-10T15:40:14Z</cp:lastPrinted>
  <dcterms:created xsi:type="dcterms:W3CDTF">2004-04-08T08:32:21Z</dcterms:created>
  <dcterms:modified xsi:type="dcterms:W3CDTF">2018-06-25T08:35:37Z</dcterms:modified>
</cp:coreProperties>
</file>